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60" windowHeight="8550" activeTab="2"/>
  </bookViews>
  <sheets>
    <sheet name="титул" sheetId="11" r:id="rId1"/>
    <sheet name="р 1" sheetId="1" r:id="rId2"/>
    <sheet name="р 2" sheetId="2" r:id="rId3"/>
  </sheets>
  <definedNames>
    <definedName name="_xlnm.Print_Area" localSheetId="1">'р 1'!$A$2:$G$144</definedName>
  </definedNames>
  <calcPr calcId="124519"/>
</workbook>
</file>

<file path=xl/calcChain.xml><?xml version="1.0" encoding="utf-8"?>
<calcChain xmlns="http://schemas.openxmlformats.org/spreadsheetml/2006/main">
  <c r="E39" i="1"/>
  <c r="E17" i="2" l="1"/>
  <c r="E22"/>
  <c r="E21" s="1"/>
  <c r="E14" i="1"/>
  <c r="E8"/>
  <c r="G122" l="1"/>
  <c r="F122"/>
  <c r="E122"/>
  <c r="G117"/>
  <c r="F117"/>
  <c r="E117"/>
  <c r="G110"/>
  <c r="F110"/>
  <c r="E110"/>
  <c r="E104"/>
  <c r="G104"/>
  <c r="F104"/>
  <c r="G101"/>
  <c r="F101"/>
  <c r="E101"/>
  <c r="G97"/>
  <c r="F97"/>
  <c r="E97"/>
  <c r="E78"/>
  <c r="G14"/>
  <c r="F14"/>
  <c r="G28"/>
  <c r="F28"/>
  <c r="E28"/>
  <c r="E16" i="2" l="1"/>
  <c r="G16" l="1"/>
  <c r="F16"/>
  <c r="G17" l="1"/>
  <c r="F17"/>
  <c r="F78" i="1" l="1"/>
  <c r="G78"/>
  <c r="F60"/>
  <c r="F58" s="1"/>
  <c r="G60"/>
  <c r="G58" s="1"/>
  <c r="E60"/>
  <c r="E58" s="1"/>
  <c r="F39"/>
  <c r="G39"/>
  <c r="F49"/>
  <c r="G49"/>
  <c r="E49"/>
  <c r="E37" l="1"/>
  <c r="E36" s="1"/>
  <c r="G95"/>
  <c r="G90" s="1"/>
  <c r="E95"/>
  <c r="E90" s="1"/>
  <c r="F95"/>
  <c r="F90" s="1"/>
  <c r="F37"/>
  <c r="F36" s="1"/>
  <c r="G37"/>
  <c r="G36" s="1"/>
  <c r="E35" l="1"/>
  <c r="F5" i="2"/>
  <c r="F10"/>
  <c r="F13" s="1"/>
  <c r="G5"/>
  <c r="G10"/>
  <c r="G13" s="1"/>
  <c r="E10"/>
  <c r="E13" s="1"/>
  <c r="E11" s="1"/>
  <c r="G35" i="1"/>
  <c r="F35"/>
  <c r="E5" i="2"/>
  <c r="F28" l="1"/>
  <c r="F25" s="1"/>
  <c r="G29"/>
  <c r="G25" s="1"/>
  <c r="E27"/>
  <c r="E25" s="1"/>
</calcChain>
</file>

<file path=xl/sharedStrings.xml><?xml version="1.0" encoding="utf-8"?>
<sst xmlns="http://schemas.openxmlformats.org/spreadsheetml/2006/main" count="257" uniqueCount="199">
  <si>
    <t>Наименование показателя</t>
  </si>
  <si>
    <t>Код строки</t>
  </si>
  <si>
    <t>Код по бюджетной классификации Российской Федерации, код целевой субсидии &lt;3&gt;</t>
  </si>
  <si>
    <t>Аналитический код &lt;4&gt;</t>
  </si>
  <si>
    <t>на 2020 г. текущий финансовый год</t>
  </si>
  <si>
    <t>на 2021 г. первый год планового периода</t>
  </si>
  <si>
    <t>на 2022 г. второй год планового периода</t>
  </si>
  <si>
    <t>Остаток средств на начало текущего финансового года &lt;5&gt;</t>
  </si>
  <si>
    <t>x</t>
  </si>
  <si>
    <t>Остаток средств на конец текущего финансового года &lt;5&gt;</t>
  </si>
  <si>
    <t>Доходы, всего:</t>
  </si>
  <si>
    <t>в том числе:</t>
  </si>
  <si>
    <t>доходы от собственности, всего</t>
  </si>
  <si>
    <t>доходы в виде арендной платы</t>
  </si>
  <si>
    <t>доходы в виде платы за сервитут</t>
  </si>
  <si>
    <t>доходы от оказания услуг, выполнение работ, компенсации затрат учреждений, всего</t>
  </si>
  <si>
    <t>субсидии на финансовое обеспечение выполнения муниципального задания за счет средств бюджета публично-правового образования, создавшего учреждение</t>
  </si>
  <si>
    <t>доходы от оказания услуг (выполнение работ) в рамках установленного муниципального задания</t>
  </si>
  <si>
    <t>доходы от оказания услуг (выполнение работ) сверх установленного муниципального задания</t>
  </si>
  <si>
    <t>доходов от иной приносящей доход деятельности</t>
  </si>
  <si>
    <t>доходы от штрафов, пеней, иных сумм принудительного изъятия, всего</t>
  </si>
  <si>
    <t>безвозмездные денежные поступления, всего</t>
  </si>
  <si>
    <t>пожертвования</t>
  </si>
  <si>
    <t>прочие доходы, всего</t>
  </si>
  <si>
    <t>целевые субсидии</t>
  </si>
  <si>
    <t>субсидии на осуществление капитальных вложений</t>
  </si>
  <si>
    <t>доходы от операций с активами, всего</t>
  </si>
  <si>
    <t>прочие поступления, всего &lt;6&gt;</t>
  </si>
  <si>
    <t>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</si>
  <si>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</si>
  <si>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</si>
  <si>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на выплаты персоналу, всего</t>
  </si>
  <si>
    <t>оплата труда</t>
  </si>
  <si>
    <t>Социальные пособия и компенсации персоналу в денежной форме</t>
  </si>
  <si>
    <t>прочие выплаты персоналу, в том числе компенсационного характера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</si>
  <si>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</si>
  <si>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</si>
  <si>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на выплаты по оплате труда</t>
  </si>
  <si>
    <t>на иные выплаты работникам</t>
  </si>
  <si>
    <t>социальные и иные выплаты населению, всего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</si>
  <si>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</si>
  <si>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</si>
  <si>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выплата стипендий, осуществление иных расходов на социальную поддержку обучающихся за счет средств стипендиального фонда</t>
  </si>
  <si>
    <t>социальное обеспечение детей-сирот и детей, оставшихся без попечения родителей</t>
  </si>
  <si>
    <t>уплата налогов, сборов и иных платежей, всего</t>
  </si>
  <si>
    <t>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</si>
  <si>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</si>
  <si>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уплата штрафов (в том числе административных), пеней, иных платежей</t>
  </si>
  <si>
    <t>безвозмездные перечисления организациям и физическим лицам, всего</t>
  </si>
  <si>
    <t>гранты, предоставляемые другим организациям и физическим лицам</t>
  </si>
  <si>
    <t>прочие выплаты (кроме выплат на закупку товаров, работ, услуг)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</si>
  <si>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</si>
  <si>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расходы на закупку товаров, работ, услуг, всего &lt;7&gt;</t>
  </si>
  <si>
    <t>закупку научно-исследовательских и опытно-конструкторских работ</t>
  </si>
  <si>
    <t>закупку товаров, работ, услуг в сфере информационно-коммуникационных технологий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</si>
  <si>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</si>
  <si>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</si>
  <si>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-услуги связи</t>
  </si>
  <si>
    <t>-коммунальные услуги</t>
  </si>
  <si>
    <t>-работы, услуги по содержанию имущества</t>
  </si>
  <si>
    <t>244</t>
  </si>
  <si>
    <t>-прочие работы, услуги</t>
  </si>
  <si>
    <t>-страхование</t>
  </si>
  <si>
    <t>-увеличение стоимости основных средств</t>
  </si>
  <si>
    <t>-увеличение стоимости материальных запасов</t>
  </si>
  <si>
    <t>капитальные вложения в объекты муниципальной собственности, всего</t>
  </si>
  <si>
    <t>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</si>
  <si>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</si>
  <si>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 &lt;8&gt;</t>
  </si>
  <si>
    <t>налог на добавленную стоимость &lt;8&gt;</t>
  </si>
  <si>
    <t>прочие налоги, уменьшающие доход &lt;8&gt;</t>
  </si>
  <si>
    <t>Прочие выплаты, всего &lt;9&gt;</t>
  </si>
  <si>
    <t>возврат в бюджет средств субсидии</t>
  </si>
  <si>
    <t>Раздел 1. Поступления и выплаты</t>
  </si>
  <si>
    <t>Номер строки</t>
  </si>
  <si>
    <t>Коды строк</t>
  </si>
  <si>
    <t>Год начала закупки</t>
  </si>
  <si>
    <t>Сумма</t>
  </si>
  <si>
    <t>на 2020 г. (текущий финансовый год)</t>
  </si>
  <si>
    <t>на 2021 г. (первый год планового периода)</t>
  </si>
  <si>
    <t>на 2022 г. (второй год планового периода)</t>
  </si>
  <si>
    <t>1.</t>
  </si>
  <si>
    <t>Выплаты на закупку товаров, работ, услуг, всего &lt;11&gt;</t>
  </si>
  <si>
    <t>1.1.</t>
  </si>
  <si>
    <t>1.2.</t>
  </si>
  <si>
    <t>1.3.</t>
  </si>
  <si>
    <t>1.4.</t>
  </si>
  <si>
    <t>за счет субсидий, предоставляемых на финансовое обеспечение выполнения муниципального задания</t>
  </si>
  <si>
    <t>1.4.1.1.</t>
  </si>
  <si>
    <t>в соответствии с Федеральным законом от 5 апреля 2013 года № 44-ФЗ</t>
  </si>
  <si>
    <t>1.4.1.2.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</si>
  <si>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</si>
  <si>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</si>
  <si>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1.4.2.1</t>
  </si>
  <si>
    <t>1.4.2.2.</t>
  </si>
  <si>
    <t>1.4.3.</t>
  </si>
  <si>
    <t>за счет субсидий, предоставляемых на осуществление капитальных вложений &lt;15&gt;</t>
  </si>
  <si>
    <t>1.4.4.</t>
  </si>
  <si>
    <t>за счет прочих источников финансового обеспечения</t>
  </si>
  <si>
    <t>1.4.4.1.</t>
  </si>
  <si>
    <t>1.4.4.2.</t>
  </si>
  <si>
    <t>в соответствии с Федеральным законом от 18 июля 2011 года № 223-ФЗ</t>
  </si>
  <si>
    <t>2.</t>
  </si>
  <si>
    <t>в том числе по году начала закупки:</t>
  </si>
  <si>
    <t>2020 год</t>
  </si>
  <si>
    <t>2021 год</t>
  </si>
  <si>
    <t>2022 год</t>
  </si>
  <si>
    <t>3.</t>
  </si>
  <si>
    <t>Итого по договорам, планируемым к заключению в соответствующем финансовом году в соответствии с Федеральным законом от 18 июля 2011 года № 223-ФЗ, по соответствующему году закупки</t>
  </si>
  <si>
    <t xml:space="preserve">Раздел 2. Сведения по выплатам
на закупки товаров, работ, услуг &lt;10&gt;
</t>
  </si>
  <si>
    <t>1.4.1.</t>
  </si>
  <si>
    <t>УТВЕРЖДАЮ:</t>
  </si>
  <si>
    <t>"__"  ___________   2020 год</t>
  </si>
  <si>
    <t>План</t>
  </si>
  <si>
    <t xml:space="preserve">от "__" ______________ 2020 год </t>
  </si>
  <si>
    <t>Наименование муниципального учреждения</t>
  </si>
  <si>
    <t>Управление образования Администрации Артинского городского округа</t>
  </si>
  <si>
    <t>Наименование органа, осуществляющего функции
и полномочия учредителя</t>
  </si>
  <si>
    <t>Адрес фактического
местонахождения</t>
  </si>
  <si>
    <t>коды</t>
  </si>
  <si>
    <t>Дата</t>
  </si>
  <si>
    <t>по сводному реестру</t>
  </si>
  <si>
    <t>глава по БК</t>
  </si>
  <si>
    <t>ИНН</t>
  </si>
  <si>
    <t>КПП</t>
  </si>
  <si>
    <t>по ОКЕИ</t>
  </si>
  <si>
    <t xml:space="preserve">финансово-хозяйственной деятельности </t>
  </si>
  <si>
    <t>на 2020 год и плановый период 2021 и 2022 годов</t>
  </si>
  <si>
    <t>по контрактам (договорам), заключенным до начала текущего финансового года без применения норм Федерального закона от 5 апреля 2013 года № 44-ФЗ "О контрактной системе в сфере закупок товаров, работ, услуг для обеспечения государственных и муниципальных нужд" (далее - Федеральный закон от 5 апреля 2013 года № 44-ФЗ) и Федерального закона от 18 июля 2011 года № 223-ФЗ "О закупках товаров, работ, услуг отдельными видами юридических лиц" (далее - Федеральный закон от 18 июля 2011 года № 223-ФЗ) &lt;12&gt;</t>
  </si>
  <si>
    <t>по контрактам (договорам), планируемым к заключению в соответствующем финансовом году без применения норм Федерального закона от 5 апреля 2013 года № 44-ФЗ и Федерального закона от 18 июля 2011 года № 223-ФЗ &lt;12&gt;</t>
  </si>
  <si>
    <t>по контрактам (договорам), заключенным до начала текущего финансового года с учетом требований Федерального закона от 5 апреля 2013 года № 44-ФЗ и Федерального закона от 18 июля 2011 года № 223-ФЗ &lt;13&gt;</t>
  </si>
  <si>
    <t>по контрактам (договорам), планируемым к заключению в соответствующем финансовом году с учетом требований Федерального закона от 5 апреля 2013 года № 44-ФЗ и Федерального закона от 18 июля 2011 года № 223-ФЗ &lt;13&gt;</t>
  </si>
  <si>
    <t>в соответствии с Федеральным законом от 18 июля 2011 года № 223-ФЗ &lt;14&gt;</t>
  </si>
  <si>
    <t>Итого по контрактам, планируемым к заключению в соответствующем финансовом году в соответствии с Федеральным законом от 5 апреля 2013 года № 44-ФЗ, по соответствующему году закупки &lt;16&gt;</t>
  </si>
  <si>
    <t xml:space="preserve">Директор Муниципального бюджетного </t>
  </si>
  <si>
    <t>м.п.</t>
  </si>
  <si>
    <t>налог на прибыль &lt;8&gt;                                                                                                906.0702.0000000000.000.290</t>
  </si>
  <si>
    <t>общеобразовательного учреждения</t>
  </si>
  <si>
    <t>"Барабинская основная общеобразовательная школа имени Героя Советского Союза И.И.Черепанова"</t>
  </si>
  <si>
    <t>_____________________Тихомирова Е.А.</t>
  </si>
  <si>
    <t>Муниципальное бюджетное общеобразовательное учреждение «Барабинская основная общеобразовательная школа имени Героя Советского Союза И.И.Черепанова»</t>
  </si>
  <si>
    <t>Свердловская область, Артинский район, с.Бараба, улица Юбилейная, дом 9</t>
  </si>
  <si>
    <t xml:space="preserve">                                                                                                                                                   906.0702.0642825000.244.226</t>
  </si>
  <si>
    <t>Директор:                                        Тихомирова Е.А..</t>
  </si>
  <si>
    <t>Гл бухгалтер:                                    Томилова О.В.</t>
  </si>
  <si>
    <t>906,0701,0610145310,111,211</t>
  </si>
  <si>
    <t>906,0701,0610245310,111,211</t>
  </si>
  <si>
    <t>906,0701,0611125000,111,211</t>
  </si>
  <si>
    <t>906,0702,0620145310,111,211</t>
  </si>
  <si>
    <t>906,0702,0620245310,111,211</t>
  </si>
  <si>
    <t>906,0702,0621125000.111,211</t>
  </si>
  <si>
    <t>906.0702.06205R3030.111.211</t>
  </si>
  <si>
    <t>906.0707.0631125000.111.211</t>
  </si>
  <si>
    <t>906.0707.0000000000.111.211</t>
  </si>
  <si>
    <t>906,0701,0610145310,111,266</t>
  </si>
  <si>
    <t>906,0701,0610245310,111,266</t>
  </si>
  <si>
    <t>906,0701,0611125000,111,266</t>
  </si>
  <si>
    <t>906,0702,0620145310,111,266</t>
  </si>
  <si>
    <t>906,0702,0620245310,111,266</t>
  </si>
  <si>
    <t>906,0702,0621125000,111,266</t>
  </si>
  <si>
    <t>906,0701,0610145310,119,213</t>
  </si>
  <si>
    <t>906,0701,0610245310,119,213</t>
  </si>
  <si>
    <t>906,0701,0611125000,119,213</t>
  </si>
  <si>
    <t>906,0702,0620145310,119,213</t>
  </si>
  <si>
    <t>906,0702,0620245310,119,213</t>
  </si>
  <si>
    <t>906,0702,0621125000,119,213</t>
  </si>
  <si>
    <t>906.0702.06205R3030.119.213</t>
  </si>
  <si>
    <t>906.0707.0631125000.119.213</t>
  </si>
  <si>
    <t>906.0707.0000000000.119.213</t>
  </si>
  <si>
    <t>906,0702,0621125000,851,290</t>
  </si>
  <si>
    <t>906.0702.0621125000.853.290</t>
  </si>
  <si>
    <t>906,0701,0611125000,244,221</t>
  </si>
  <si>
    <t>906,0702,0621125000,244,221</t>
  </si>
  <si>
    <t>906,0702,0620345320,244,221</t>
  </si>
  <si>
    <t>906,0701,0611125000,244,223</t>
  </si>
  <si>
    <t>906,0702,0621125000,244,223</t>
  </si>
  <si>
    <t>906,0701,0610345320,244,225</t>
  </si>
  <si>
    <t>906,0701,0611125000,244,225</t>
  </si>
  <si>
    <t>906,0702,0621125000,244,225</t>
  </si>
  <si>
    <t>906,0702,0620345320,244,225</t>
  </si>
  <si>
    <t>906,0702,7003020000,244,225</t>
  </si>
  <si>
    <t>906,0701,0610345320,244,226</t>
  </si>
  <si>
    <t>906,0701,0611125000,244,226</t>
  </si>
  <si>
    <t>906,0702,0620345320,244,226</t>
  </si>
  <si>
    <t>906,0702,0621125000,244,226</t>
  </si>
  <si>
    <t>906.0701.0611125000.244.310</t>
  </si>
  <si>
    <t>906.0702.0621125000.244.310</t>
  </si>
  <si>
    <t>906,0701,0610345320,244,310</t>
  </si>
  <si>
    <t>906,0702,0620345320,244,310</t>
  </si>
  <si>
    <t>906.0702.06215R3040.244.340</t>
  </si>
  <si>
    <t>906,0701,0611125000,244,340</t>
  </si>
  <si>
    <t>906,0702,0621125000,244,340</t>
  </si>
  <si>
    <t>906,0701,0610345320,244,340</t>
  </si>
  <si>
    <t>906,0702,0620345320,244,340</t>
  </si>
  <si>
    <t>906,0702,0620445400,244,340</t>
  </si>
  <si>
    <t>906,0701,0000000000,244,340</t>
  </si>
  <si>
    <t>906.0707.0631125000.244.340</t>
  </si>
  <si>
    <t>906.0707.0000000000.244.340</t>
  </si>
  <si>
    <t>906,0702,0000000000,244,340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</si>
</sst>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u/>
      <sz val="12"/>
      <color theme="1"/>
      <name val="Calibri"/>
      <family val="2"/>
      <charset val="204"/>
    </font>
    <font>
      <u/>
      <sz val="10"/>
      <color theme="1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sz val="12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/>
    <xf numFmtId="0" fontId="0" fillId="0" borderId="0" xfId="0" applyFont="1"/>
    <xf numFmtId="0" fontId="6" fillId="0" borderId="0" xfId="0" applyFont="1"/>
    <xf numFmtId="0" fontId="0" fillId="0" borderId="1" xfId="0" applyBorder="1" applyAlignment="1">
      <alignment horizontal="center"/>
    </xf>
    <xf numFmtId="0" fontId="4" fillId="0" borderId="0" xfId="0" applyFont="1" applyAlignment="1">
      <alignment horizontal="right"/>
    </xf>
    <xf numFmtId="49" fontId="5" fillId="0" borderId="1" xfId="0" applyNumberFormat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4" fontId="5" fillId="0" borderId="2" xfId="0" applyNumberFormat="1" applyFont="1" applyBorder="1" applyAlignment="1">
      <alignment horizontal="center" vertical="top" wrapText="1"/>
    </xf>
    <xf numFmtId="0" fontId="8" fillId="0" borderId="0" xfId="0" applyFont="1"/>
    <xf numFmtId="4" fontId="8" fillId="0" borderId="0" xfId="0" applyNumberFormat="1" applyFont="1"/>
    <xf numFmtId="0" fontId="4" fillId="0" borderId="0" xfId="0" applyFont="1"/>
    <xf numFmtId="0" fontId="0" fillId="0" borderId="0" xfId="0" applyAlignment="1"/>
    <xf numFmtId="4" fontId="5" fillId="0" borderId="1" xfId="0" applyNumberFormat="1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wrapText="1"/>
    </xf>
    <xf numFmtId="0" fontId="9" fillId="0" borderId="1" xfId="1" applyFont="1" applyBorder="1" applyAlignment="1" applyProtection="1">
      <alignment vertical="top" wrapText="1"/>
    </xf>
    <xf numFmtId="0" fontId="3" fillId="0" borderId="0" xfId="0" applyFont="1"/>
    <xf numFmtId="0" fontId="9" fillId="0" borderId="2" xfId="1" applyFont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wrapText="1"/>
    </xf>
    <xf numFmtId="4" fontId="11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4" fontId="3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4" fontId="11" fillId="2" borderId="1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0" fontId="10" fillId="0" borderId="1" xfId="1" applyFont="1" applyBorder="1" applyAlignment="1" applyProtection="1">
      <alignment vertical="top" wrapText="1"/>
    </xf>
    <xf numFmtId="0" fontId="12" fillId="0" borderId="1" xfId="1" applyFont="1" applyBorder="1" applyAlignment="1" applyProtection="1">
      <alignment vertical="top" wrapText="1"/>
    </xf>
    <xf numFmtId="0" fontId="3" fillId="2" borderId="1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3" fillId="0" borderId="1" xfId="1" applyFont="1" applyBorder="1" applyAlignment="1" applyProtection="1">
      <alignment vertical="top" wrapText="1"/>
    </xf>
    <xf numFmtId="0" fontId="14" fillId="2" borderId="1" xfId="0" applyFont="1" applyFill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vertical="top" wrapText="1"/>
    </xf>
    <xf numFmtId="0" fontId="15" fillId="0" borderId="1" xfId="1" applyFont="1" applyBorder="1" applyAlignment="1" applyProtection="1">
      <alignment vertical="top" wrapText="1"/>
    </xf>
    <xf numFmtId="4" fontId="16" fillId="0" borderId="1" xfId="0" applyNumberFormat="1" applyFont="1" applyBorder="1" applyAlignment="1">
      <alignment vertical="top" wrapText="1"/>
    </xf>
    <xf numFmtId="0" fontId="0" fillId="0" borderId="0" xfId="0" applyAlignment="1"/>
    <xf numFmtId="0" fontId="1" fillId="0" borderId="0" xfId="0" applyFont="1" applyAlignme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4" fillId="0" borderId="3" xfId="0" applyFont="1" applyBorder="1" applyAlignment="1">
      <alignment horizontal="right"/>
    </xf>
    <xf numFmtId="0" fontId="4" fillId="0" borderId="0" xfId="0" applyFont="1" applyAlignment="1">
      <alignment vertical="top"/>
    </xf>
    <xf numFmtId="0" fontId="4" fillId="0" borderId="0" xfId="0" applyFont="1" applyAlignment="1">
      <alignment wrapText="1"/>
    </xf>
    <xf numFmtId="0" fontId="4" fillId="0" borderId="0" xfId="0" applyFont="1" applyAlignment="1">
      <alignment vertical="top" wrapText="1"/>
    </xf>
    <xf numFmtId="0" fontId="4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/>
    <xf numFmtId="4" fontId="8" fillId="0" borderId="0" xfId="0" applyNumberFormat="1" applyFont="1" applyAlignment="1"/>
    <xf numFmtId="0" fontId="3" fillId="0" borderId="0" xfId="0" applyFont="1" applyAlignment="1"/>
    <xf numFmtId="4" fontId="3" fillId="0" borderId="0" xfId="0" applyNumberFormat="1" applyFont="1" applyAlignment="1"/>
    <xf numFmtId="4" fontId="3" fillId="0" borderId="1" xfId="0" applyNumberFormat="1" applyFont="1" applyBorder="1" applyAlignment="1">
      <alignment horizontal="center" vertical="top" wrapText="1"/>
    </xf>
    <xf numFmtId="0" fontId="5" fillId="0" borderId="0" xfId="0" applyFont="1" applyAlignment="1"/>
    <xf numFmtId="4" fontId="5" fillId="0" borderId="0" xfId="0" applyNumberFormat="1" applyFont="1" applyAlignment="1"/>
    <xf numFmtId="0" fontId="8" fillId="0" borderId="0" xfId="0" applyFont="1" applyAlignment="1">
      <alignment horizontal="left"/>
    </xf>
    <xf numFmtId="4" fontId="8" fillId="0" borderId="0" xfId="0" applyNumberFormat="1" applyFont="1" applyAlignment="1">
      <alignment horizontal="left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4" fontId="5" fillId="0" borderId="1" xfId="0" applyNumberFormat="1" applyFont="1" applyBorder="1" applyAlignment="1">
      <alignment horizontal="center" vertical="top" wrapText="1"/>
    </xf>
    <xf numFmtId="14" fontId="5" fillId="0" borderId="1" xfId="0" applyNumberFormat="1" applyFont="1" applyBorder="1" applyAlignment="1">
      <alignment horizontal="center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9525</xdr:rowOff>
    </xdr:from>
    <xdr:to>
      <xdr:col>14</xdr:col>
      <xdr:colOff>566043</xdr:colOff>
      <xdr:row>45</xdr:row>
      <xdr:rowOff>123825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1163" t="27" r="3133" b="27007"/>
        <a:stretch>
          <a:fillRect/>
        </a:stretch>
      </xdr:blipFill>
      <xdr:spPr>
        <a:xfrm rot="16200000">
          <a:off x="-378965" y="388492"/>
          <a:ext cx="9982200" cy="92242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consultantplus://offline/ref=205966ACB3F6B2114D37FEFE0FF65DAC9C4CA56D3BA08B97757A7BFC2C4EE32C32FFFB4FBD0B975FE6C8DA0AA3wAsED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consultantplus://offline/ref=205966ACB3F6B2114D37FEFE0FF65DAC9C4DA76937A98B97757A7BFC2C4EE32C20FFA341BE0F8F55B0879C5FAFA5F0A5B910F22D181BwEs8D" TargetMode="External"/><Relationship Id="rId1" Type="http://schemas.openxmlformats.org/officeDocument/2006/relationships/hyperlink" Target="consultantplus://offline/ref=205966ACB3F6B2114D37FEFE0FF65DAC9C4CA56D3BA08B97757A7BFC2C4EE32C32FFFB4FBD0B975FE6C8DA0AA3wAsED" TargetMode="External"/><Relationship Id="rId6" Type="http://schemas.openxmlformats.org/officeDocument/2006/relationships/hyperlink" Target="consultantplus://offline/ref=751AA5363C4211F35819349F5F069AEBD6D0E44941DC47040974F8B2D3A0E7684C1FA2E0CD6E9B44322A20EADEx7sDD" TargetMode="External"/><Relationship Id="rId5" Type="http://schemas.openxmlformats.org/officeDocument/2006/relationships/hyperlink" Target="consultantplus://offline/ref=205966ACB3F6B2114D37FEFE0FF65DAC9C4DA16937AC8B97757A7BFC2C4EE32C32FFFB4FBD0B975FE6C8DA0AA3wAsED" TargetMode="External"/><Relationship Id="rId4" Type="http://schemas.openxmlformats.org/officeDocument/2006/relationships/hyperlink" Target="consultantplus://offline/ref=205966ACB3F6B2114D37FEFE0FF65DAC9C4CA56D3BA08B97757A7BFC2C4EE32C32FFFB4FBD0B975FE6C8DA0AA3wAsE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4:J32"/>
  <sheetViews>
    <sheetView topLeftCell="A43" workbookViewId="0">
      <selection activeCell="D60" sqref="D60"/>
    </sheetView>
  </sheetViews>
  <sheetFormatPr defaultRowHeight="15"/>
  <cols>
    <col min="8" max="8" width="11" bestFit="1" customWidth="1"/>
  </cols>
  <sheetData>
    <row r="4" spans="1:10">
      <c r="A4" s="42"/>
      <c r="B4" s="42"/>
      <c r="C4" s="42"/>
      <c r="D4" s="42"/>
      <c r="F4" s="43" t="s">
        <v>111</v>
      </c>
      <c r="G4" s="42"/>
      <c r="H4" s="42"/>
      <c r="I4" s="42"/>
      <c r="J4" s="42"/>
    </row>
    <row r="5" spans="1:10">
      <c r="A5" s="42"/>
      <c r="B5" s="42"/>
      <c r="C5" s="42"/>
      <c r="D5" s="42"/>
      <c r="F5" s="43" t="s">
        <v>134</v>
      </c>
      <c r="G5" s="42"/>
      <c r="H5" s="42"/>
      <c r="I5" s="42"/>
      <c r="J5" s="42"/>
    </row>
    <row r="6" spans="1:10">
      <c r="A6" s="42"/>
      <c r="B6" s="42"/>
      <c r="C6" s="42"/>
      <c r="D6" s="42"/>
      <c r="F6" s="43" t="s">
        <v>137</v>
      </c>
      <c r="G6" s="42"/>
      <c r="H6" s="42"/>
      <c r="I6" s="42"/>
      <c r="J6" s="42"/>
    </row>
    <row r="7" spans="1:10" ht="29.45" customHeight="1">
      <c r="A7" s="11"/>
      <c r="B7" s="11"/>
      <c r="C7" s="11"/>
      <c r="D7" s="11"/>
      <c r="F7" s="44" t="s">
        <v>138</v>
      </c>
      <c r="G7" s="45"/>
      <c r="H7" s="45"/>
      <c r="I7" s="45"/>
      <c r="J7" s="45"/>
    </row>
    <row r="8" spans="1:10">
      <c r="A8" s="42"/>
      <c r="B8" s="42"/>
      <c r="C8" s="42"/>
      <c r="D8" s="42"/>
      <c r="F8" s="43" t="s">
        <v>139</v>
      </c>
      <c r="G8" s="42"/>
      <c r="H8" s="42"/>
      <c r="I8" s="42"/>
      <c r="J8" s="42"/>
    </row>
    <row r="9" spans="1:10">
      <c r="A9" s="42"/>
      <c r="B9" s="42"/>
      <c r="C9" s="42"/>
      <c r="D9" s="42"/>
      <c r="F9" s="43" t="s">
        <v>112</v>
      </c>
      <c r="G9" s="42"/>
      <c r="H9" s="42"/>
      <c r="I9" s="42"/>
      <c r="J9" s="42"/>
    </row>
    <row r="14" spans="1:10">
      <c r="B14" s="2"/>
      <c r="C14" s="2"/>
      <c r="D14" s="2"/>
      <c r="E14" s="46" t="s">
        <v>113</v>
      </c>
      <c r="F14" s="46"/>
      <c r="G14" s="2"/>
      <c r="H14" s="2"/>
      <c r="I14" s="2"/>
    </row>
    <row r="15" spans="1:10">
      <c r="B15" s="46" t="s">
        <v>126</v>
      </c>
      <c r="C15" s="46"/>
      <c r="D15" s="46"/>
      <c r="E15" s="46"/>
      <c r="F15" s="46"/>
      <c r="G15" s="46"/>
      <c r="H15" s="46"/>
      <c r="I15" s="46"/>
    </row>
    <row r="16" spans="1:10">
      <c r="B16" s="46" t="s">
        <v>127</v>
      </c>
      <c r="C16" s="46"/>
      <c r="D16" s="46"/>
      <c r="E16" s="46"/>
      <c r="F16" s="46"/>
      <c r="G16" s="46"/>
      <c r="H16" s="46"/>
      <c r="I16" s="46"/>
    </row>
    <row r="17" spans="1:10">
      <c r="B17" s="46" t="s">
        <v>114</v>
      </c>
      <c r="C17" s="46"/>
      <c r="D17" s="46"/>
      <c r="E17" s="46"/>
      <c r="F17" s="46"/>
      <c r="G17" s="46"/>
      <c r="H17" s="46"/>
      <c r="I17" s="46"/>
    </row>
    <row r="20" spans="1:10" ht="60.6" customHeight="1">
      <c r="A20" s="51" t="s">
        <v>115</v>
      </c>
      <c r="B20" s="51"/>
      <c r="C20" s="51"/>
      <c r="D20" s="51"/>
      <c r="E20" s="51"/>
      <c r="F20" s="52" t="s">
        <v>140</v>
      </c>
      <c r="G20" s="52"/>
      <c r="H20" s="52"/>
      <c r="I20" s="52"/>
      <c r="J20" s="52"/>
    </row>
    <row r="21" spans="1:10" ht="43.7" customHeight="1">
      <c r="A21" s="53" t="s">
        <v>117</v>
      </c>
      <c r="B21" s="53"/>
      <c r="C21" s="53"/>
      <c r="D21" s="53"/>
      <c r="E21" s="53"/>
      <c r="F21" s="53" t="s">
        <v>116</v>
      </c>
      <c r="G21" s="53"/>
      <c r="H21" s="53"/>
      <c r="I21" s="53"/>
      <c r="J21" s="53"/>
    </row>
    <row r="22" spans="1:10" ht="29.65" customHeight="1">
      <c r="A22" s="52" t="s">
        <v>118</v>
      </c>
      <c r="B22" s="54"/>
      <c r="C22" s="54"/>
      <c r="D22" s="54"/>
      <c r="E22" s="54"/>
      <c r="F22" s="52" t="s">
        <v>141</v>
      </c>
      <c r="G22" s="52"/>
      <c r="H22" s="52"/>
      <c r="I22" s="52"/>
      <c r="J22" s="52"/>
    </row>
    <row r="25" spans="1:10">
      <c r="H25" s="3" t="s">
        <v>119</v>
      </c>
    </row>
    <row r="26" spans="1:10">
      <c r="F26" s="4"/>
      <c r="G26" s="4" t="s">
        <v>120</v>
      </c>
      <c r="H26" s="3"/>
    </row>
    <row r="27" spans="1:10">
      <c r="E27" s="47" t="s">
        <v>121</v>
      </c>
      <c r="F27" s="47"/>
      <c r="G27" s="48"/>
      <c r="H27" s="3"/>
    </row>
    <row r="28" spans="1:10">
      <c r="F28" s="49" t="s">
        <v>122</v>
      </c>
      <c r="G28" s="50"/>
      <c r="H28" s="3">
        <v>906</v>
      </c>
    </row>
    <row r="29" spans="1:10">
      <c r="E29" s="47" t="s">
        <v>121</v>
      </c>
      <c r="F29" s="47"/>
      <c r="G29" s="48"/>
      <c r="H29" s="3"/>
    </row>
    <row r="30" spans="1:10">
      <c r="F30" s="4"/>
      <c r="G30" s="4" t="s">
        <v>123</v>
      </c>
      <c r="H30" s="3">
        <v>6636005615</v>
      </c>
    </row>
    <row r="31" spans="1:10">
      <c r="F31" s="4"/>
      <c r="G31" s="4" t="s">
        <v>124</v>
      </c>
      <c r="H31" s="3">
        <v>661901001</v>
      </c>
    </row>
    <row r="32" spans="1:10">
      <c r="F32" s="4"/>
      <c r="G32" s="4" t="s">
        <v>125</v>
      </c>
      <c r="H32" s="3">
        <v>383</v>
      </c>
    </row>
  </sheetData>
  <mergeCells count="24">
    <mergeCell ref="E29:G29"/>
    <mergeCell ref="F28:G28"/>
    <mergeCell ref="B17:I17"/>
    <mergeCell ref="A20:E20"/>
    <mergeCell ref="F20:J20"/>
    <mergeCell ref="A21:E21"/>
    <mergeCell ref="F21:J21"/>
    <mergeCell ref="A22:E22"/>
    <mergeCell ref="F22:J22"/>
    <mergeCell ref="E27:G27"/>
    <mergeCell ref="E14:F14"/>
    <mergeCell ref="B15:I15"/>
    <mergeCell ref="B16:I16"/>
    <mergeCell ref="A9:D9"/>
    <mergeCell ref="F9:J9"/>
    <mergeCell ref="A4:D4"/>
    <mergeCell ref="A5:D5"/>
    <mergeCell ref="A6:D6"/>
    <mergeCell ref="A8:D8"/>
    <mergeCell ref="F4:J4"/>
    <mergeCell ref="F5:J5"/>
    <mergeCell ref="F6:J6"/>
    <mergeCell ref="F7:J7"/>
    <mergeCell ref="F8:J8"/>
  </mergeCells>
  <pageMargins left="0.70866141732283472" right="0.31496062992125984" top="0.35433070866141736" bottom="0.35433070866141736" header="0.31496062992125984" footer="0.31496062992125984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G144"/>
  <sheetViews>
    <sheetView topLeftCell="A88" workbookViewId="0">
      <selection activeCell="E128" sqref="E128"/>
    </sheetView>
  </sheetViews>
  <sheetFormatPr defaultColWidth="9.140625" defaultRowHeight="15"/>
  <cols>
    <col min="1" max="1" width="60.85546875" style="8" customWidth="1"/>
    <col min="2" max="4" width="8.85546875" style="8"/>
    <col min="5" max="7" width="13.85546875" style="9" bestFit="1" customWidth="1"/>
    <col min="8" max="16384" width="9.140625" style="1"/>
  </cols>
  <sheetData>
    <row r="2" spans="1:7">
      <c r="A2" s="55" t="s">
        <v>73</v>
      </c>
      <c r="B2" s="55"/>
      <c r="C2" s="55"/>
      <c r="D2" s="55"/>
      <c r="E2" s="55"/>
      <c r="F2" s="55"/>
      <c r="G2" s="55"/>
    </row>
    <row r="4" spans="1:7" ht="73.349999999999994" customHeight="1">
      <c r="A4" s="6" t="s">
        <v>0</v>
      </c>
      <c r="B4" s="6" t="s">
        <v>1</v>
      </c>
      <c r="C4" s="19" t="s">
        <v>2</v>
      </c>
      <c r="D4" s="19" t="s">
        <v>3</v>
      </c>
      <c r="E4" s="7" t="s">
        <v>4</v>
      </c>
      <c r="F4" s="7" t="s">
        <v>5</v>
      </c>
      <c r="G4" s="7" t="s">
        <v>6</v>
      </c>
    </row>
    <row r="5" spans="1:7" ht="15.75">
      <c r="A5" s="23">
        <v>1</v>
      </c>
      <c r="B5" s="23">
        <v>2</v>
      </c>
      <c r="C5" s="23">
        <v>3</v>
      </c>
      <c r="D5" s="23">
        <v>4</v>
      </c>
      <c r="E5" s="30">
        <v>5</v>
      </c>
      <c r="F5" s="30">
        <v>6</v>
      </c>
      <c r="G5" s="30">
        <v>7</v>
      </c>
    </row>
    <row r="6" spans="1:7" ht="31.5">
      <c r="A6" s="31" t="s">
        <v>7</v>
      </c>
      <c r="B6" s="20">
        <v>1</v>
      </c>
      <c r="C6" s="20" t="s">
        <v>8</v>
      </c>
      <c r="D6" s="21" t="s">
        <v>8</v>
      </c>
      <c r="E6" s="22">
        <v>13742.32</v>
      </c>
      <c r="F6" s="22">
        <v>0</v>
      </c>
      <c r="G6" s="22">
        <v>0</v>
      </c>
    </row>
    <row r="7" spans="1:7" ht="15.75">
      <c r="A7" s="32" t="s">
        <v>9</v>
      </c>
      <c r="B7" s="23">
        <v>2</v>
      </c>
      <c r="C7" s="23" t="s">
        <v>8</v>
      </c>
      <c r="D7" s="24" t="s">
        <v>8</v>
      </c>
      <c r="E7" s="25">
        <v>0</v>
      </c>
      <c r="F7" s="25">
        <v>0</v>
      </c>
      <c r="G7" s="25">
        <v>0</v>
      </c>
    </row>
    <row r="8" spans="1:7" ht="15.75">
      <c r="A8" s="28" t="s">
        <v>10</v>
      </c>
      <c r="B8" s="27">
        <v>1000</v>
      </c>
      <c r="C8" s="28"/>
      <c r="D8" s="27">
        <v>100</v>
      </c>
      <c r="E8" s="29">
        <f>E14</f>
        <v>20695214.600000001</v>
      </c>
      <c r="F8" s="29">
        <v>19769691</v>
      </c>
      <c r="G8" s="29">
        <v>20611172</v>
      </c>
    </row>
    <row r="9" spans="1:7" ht="15.75">
      <c r="A9" s="34" t="s">
        <v>11</v>
      </c>
      <c r="B9" s="23">
        <v>1100</v>
      </c>
      <c r="C9" s="23">
        <v>120</v>
      </c>
      <c r="D9" s="23"/>
      <c r="E9" s="25"/>
      <c r="F9" s="25"/>
      <c r="G9" s="25"/>
    </row>
    <row r="10" spans="1:7" ht="15.75">
      <c r="A10" s="34" t="s">
        <v>12</v>
      </c>
      <c r="B10" s="26"/>
      <c r="C10" s="26"/>
      <c r="D10" s="23"/>
      <c r="E10" s="25"/>
      <c r="F10" s="25"/>
      <c r="G10" s="25"/>
    </row>
    <row r="11" spans="1:7" ht="15.75">
      <c r="A11" s="34" t="s">
        <v>11</v>
      </c>
      <c r="B11" s="23">
        <v>1110</v>
      </c>
      <c r="C11" s="26"/>
      <c r="D11" s="23"/>
      <c r="E11" s="25"/>
      <c r="F11" s="25"/>
      <c r="G11" s="25"/>
    </row>
    <row r="12" spans="1:7" ht="15.75">
      <c r="A12" s="34" t="s">
        <v>13</v>
      </c>
      <c r="B12" s="26"/>
      <c r="C12" s="26"/>
      <c r="D12" s="23"/>
      <c r="E12" s="25"/>
      <c r="F12" s="25"/>
      <c r="G12" s="25"/>
    </row>
    <row r="13" spans="1:7" ht="15.75">
      <c r="A13" s="34" t="s">
        <v>14</v>
      </c>
      <c r="B13" s="23">
        <v>1120</v>
      </c>
      <c r="C13" s="26"/>
      <c r="D13" s="23"/>
      <c r="E13" s="25"/>
      <c r="F13" s="25"/>
      <c r="G13" s="25"/>
    </row>
    <row r="14" spans="1:7" ht="25.5">
      <c r="A14" s="34" t="s">
        <v>15</v>
      </c>
      <c r="B14" s="23">
        <v>1200</v>
      </c>
      <c r="C14" s="23">
        <v>130</v>
      </c>
      <c r="D14" s="23">
        <v>130</v>
      </c>
      <c r="E14" s="25">
        <f>E17+E19+E26</f>
        <v>20695214.600000001</v>
      </c>
      <c r="F14" s="25">
        <f>F17+F19+F26</f>
        <v>19769691</v>
      </c>
      <c r="G14" s="25">
        <f>G17+G19+G26</f>
        <v>20611172</v>
      </c>
    </row>
    <row r="15" spans="1:7" ht="15.75">
      <c r="A15" s="34" t="s">
        <v>11</v>
      </c>
      <c r="B15" s="23"/>
      <c r="C15" s="23"/>
      <c r="D15" s="23"/>
      <c r="E15" s="25"/>
      <c r="F15" s="25"/>
      <c r="G15" s="25"/>
    </row>
    <row r="16" spans="1:7" ht="38.25">
      <c r="A16" s="34" t="s">
        <v>16</v>
      </c>
      <c r="B16" s="23">
        <v>1210</v>
      </c>
      <c r="C16" s="23">
        <v>130</v>
      </c>
      <c r="D16" s="23">
        <v>131</v>
      </c>
      <c r="E16" s="25"/>
      <c r="F16" s="25"/>
      <c r="G16" s="25"/>
    </row>
    <row r="17" spans="1:7" ht="25.5">
      <c r="A17" s="34" t="s">
        <v>17</v>
      </c>
      <c r="B17" s="23">
        <v>1220</v>
      </c>
      <c r="C17" s="23">
        <v>130</v>
      </c>
      <c r="D17" s="23">
        <v>131</v>
      </c>
      <c r="E17" s="25">
        <v>18561018.600000001</v>
      </c>
      <c r="F17" s="25">
        <v>18630579</v>
      </c>
      <c r="G17" s="25">
        <v>19444495</v>
      </c>
    </row>
    <row r="18" spans="1:7" ht="25.5">
      <c r="A18" s="34" t="s">
        <v>18</v>
      </c>
      <c r="B18" s="23">
        <v>1230</v>
      </c>
      <c r="C18" s="23">
        <v>130</v>
      </c>
      <c r="D18" s="23"/>
      <c r="E18" s="25"/>
      <c r="F18" s="25"/>
      <c r="G18" s="25"/>
    </row>
    <row r="19" spans="1:7" ht="15.75">
      <c r="A19" s="34" t="s">
        <v>19</v>
      </c>
      <c r="B19" s="23">
        <v>1240</v>
      </c>
      <c r="C19" s="23">
        <v>130</v>
      </c>
      <c r="D19" s="23"/>
      <c r="E19" s="25">
        <v>330000</v>
      </c>
      <c r="F19" s="25">
        <v>450000</v>
      </c>
      <c r="G19" s="25">
        <v>450000</v>
      </c>
    </row>
    <row r="20" spans="1:7" ht="15.75">
      <c r="A20" s="34" t="s">
        <v>20</v>
      </c>
      <c r="B20" s="23">
        <v>1300</v>
      </c>
      <c r="C20" s="23">
        <v>140</v>
      </c>
      <c r="D20" s="23"/>
      <c r="E20" s="25"/>
      <c r="F20" s="25"/>
      <c r="G20" s="25"/>
    </row>
    <row r="21" spans="1:7" ht="15.75">
      <c r="A21" s="34" t="s">
        <v>11</v>
      </c>
      <c r="B21" s="26"/>
      <c r="C21" s="26"/>
      <c r="D21" s="23"/>
      <c r="E21" s="25"/>
      <c r="F21" s="25"/>
      <c r="G21" s="25"/>
    </row>
    <row r="22" spans="1:7" ht="15.75">
      <c r="A22" s="34" t="s">
        <v>21</v>
      </c>
      <c r="B22" s="23">
        <v>1400</v>
      </c>
      <c r="C22" s="23">
        <v>150</v>
      </c>
      <c r="D22" s="23"/>
      <c r="E22" s="25"/>
      <c r="F22" s="25"/>
      <c r="G22" s="25"/>
    </row>
    <row r="23" spans="1:7" ht="15.75">
      <c r="A23" s="34" t="s">
        <v>11</v>
      </c>
      <c r="B23" s="26"/>
      <c r="C23" s="26"/>
      <c r="D23" s="23"/>
      <c r="E23" s="25"/>
      <c r="F23" s="25"/>
      <c r="G23" s="25"/>
    </row>
    <row r="24" spans="1:7" ht="15.75">
      <c r="A24" s="34" t="s">
        <v>22</v>
      </c>
      <c r="B24" s="23">
        <v>1410</v>
      </c>
      <c r="C24" s="23">
        <v>150</v>
      </c>
      <c r="D24" s="23"/>
      <c r="E24" s="25"/>
      <c r="F24" s="25"/>
      <c r="G24" s="25"/>
    </row>
    <row r="25" spans="1:7" ht="15.75">
      <c r="A25" s="34" t="s">
        <v>24</v>
      </c>
      <c r="B25" s="23">
        <v>1420</v>
      </c>
      <c r="C25" s="26"/>
      <c r="D25" s="23"/>
      <c r="E25" s="25"/>
      <c r="F25" s="25"/>
      <c r="G25" s="25"/>
    </row>
    <row r="26" spans="1:7" ht="15.75">
      <c r="A26" s="34" t="s">
        <v>23</v>
      </c>
      <c r="B26" s="23">
        <v>1500</v>
      </c>
      <c r="C26" s="23">
        <v>150</v>
      </c>
      <c r="D26" s="23"/>
      <c r="E26" s="25">
        <v>1804196</v>
      </c>
      <c r="F26" s="25">
        <v>689112</v>
      </c>
      <c r="G26" s="25">
        <v>716677</v>
      </c>
    </row>
    <row r="27" spans="1:7" ht="15.75">
      <c r="A27" s="34" t="s">
        <v>11</v>
      </c>
      <c r="B27" s="26"/>
      <c r="C27" s="26"/>
      <c r="D27" s="23"/>
      <c r="E27" s="25"/>
      <c r="F27" s="25"/>
      <c r="G27" s="25"/>
    </row>
    <row r="28" spans="1:7" ht="15.75">
      <c r="A28" s="34" t="s">
        <v>24</v>
      </c>
      <c r="B28" s="23">
        <v>1510</v>
      </c>
      <c r="C28" s="23">
        <v>150</v>
      </c>
      <c r="D28" s="23">
        <v>152</v>
      </c>
      <c r="E28" s="25">
        <f>E26</f>
        <v>1804196</v>
      </c>
      <c r="F28" s="25">
        <f>F26</f>
        <v>689112</v>
      </c>
      <c r="G28" s="25">
        <f>G26</f>
        <v>716677</v>
      </c>
    </row>
    <row r="29" spans="1:7" ht="15.75">
      <c r="A29" s="34" t="s">
        <v>25</v>
      </c>
      <c r="B29" s="23">
        <v>1520</v>
      </c>
      <c r="C29" s="23">
        <v>150</v>
      </c>
      <c r="D29" s="23"/>
      <c r="E29" s="25"/>
      <c r="F29" s="25"/>
      <c r="G29" s="25"/>
    </row>
    <row r="30" spans="1:7" ht="15.75">
      <c r="A30" s="34" t="s">
        <v>26</v>
      </c>
      <c r="B30" s="23">
        <v>1900</v>
      </c>
      <c r="C30" s="26"/>
      <c r="D30" s="23"/>
      <c r="E30" s="25"/>
      <c r="F30" s="25"/>
      <c r="G30" s="25"/>
    </row>
    <row r="31" spans="1:7" ht="15.75">
      <c r="A31" s="34" t="s">
        <v>11</v>
      </c>
      <c r="B31" s="26"/>
      <c r="C31" s="26"/>
      <c r="D31" s="23"/>
      <c r="E31" s="25"/>
      <c r="F31" s="25"/>
      <c r="G31" s="25"/>
    </row>
    <row r="32" spans="1:7" ht="15.75">
      <c r="A32" s="35" t="s">
        <v>27</v>
      </c>
      <c r="B32" s="23">
        <v>1980</v>
      </c>
      <c r="C32" s="23" t="s">
        <v>8</v>
      </c>
      <c r="D32" s="23"/>
      <c r="E32" s="25"/>
      <c r="F32" s="25"/>
      <c r="G32" s="25"/>
    </row>
    <row r="33" spans="1:7" ht="15.75">
      <c r="A33" s="34" t="s">
        <v>28</v>
      </c>
      <c r="B33" s="26"/>
      <c r="C33" s="26"/>
      <c r="D33" s="23"/>
      <c r="E33" s="25"/>
      <c r="F33" s="25"/>
      <c r="G33" s="25"/>
    </row>
    <row r="34" spans="1:7" ht="25.5">
      <c r="A34" s="34" t="s">
        <v>29</v>
      </c>
      <c r="B34" s="23">
        <v>1981</v>
      </c>
      <c r="C34" s="23">
        <v>510</v>
      </c>
      <c r="D34" s="23"/>
      <c r="E34" s="25"/>
      <c r="F34" s="25"/>
      <c r="G34" s="25"/>
    </row>
    <row r="35" spans="1:7" ht="15.75">
      <c r="A35" s="36" t="s">
        <v>30</v>
      </c>
      <c r="B35" s="27">
        <v>2000</v>
      </c>
      <c r="C35" s="27" t="s">
        <v>8</v>
      </c>
      <c r="D35" s="27">
        <v>200</v>
      </c>
      <c r="E35" s="29">
        <f>E36+E78+E90+E73</f>
        <v>20708956.920000002</v>
      </c>
      <c r="F35" s="29">
        <f>F36+F78+F90</f>
        <v>19769691</v>
      </c>
      <c r="G35" s="29">
        <f>G36+G78+G90</f>
        <v>20611172</v>
      </c>
    </row>
    <row r="36" spans="1:7" ht="15.75">
      <c r="A36" s="34" t="s">
        <v>11</v>
      </c>
      <c r="B36" s="23">
        <v>2100</v>
      </c>
      <c r="C36" s="23" t="s">
        <v>8</v>
      </c>
      <c r="D36" s="23"/>
      <c r="E36" s="25">
        <f>E37</f>
        <v>15033460</v>
      </c>
      <c r="F36" s="25">
        <f>F37</f>
        <v>15172980</v>
      </c>
      <c r="G36" s="25">
        <f>G37</f>
        <v>15983783</v>
      </c>
    </row>
    <row r="37" spans="1:7" ht="15.75">
      <c r="A37" s="34" t="s">
        <v>31</v>
      </c>
      <c r="B37" s="26"/>
      <c r="C37" s="26"/>
      <c r="D37" s="23">
        <v>210</v>
      </c>
      <c r="E37" s="25">
        <f>E39+E49+E58</f>
        <v>15033460</v>
      </c>
      <c r="F37" s="25">
        <f>F39+F49+F58</f>
        <v>15172980</v>
      </c>
      <c r="G37" s="25">
        <f>G39+G49+G58</f>
        <v>15983783</v>
      </c>
    </row>
    <row r="38" spans="1:7" ht="15.75">
      <c r="A38" s="34" t="s">
        <v>11</v>
      </c>
      <c r="B38" s="26"/>
      <c r="C38" s="26"/>
      <c r="D38" s="23"/>
      <c r="E38" s="25"/>
      <c r="F38" s="25"/>
      <c r="G38" s="25"/>
    </row>
    <row r="39" spans="1:7" ht="15.75">
      <c r="A39" s="37" t="s">
        <v>32</v>
      </c>
      <c r="B39" s="20">
        <v>2110</v>
      </c>
      <c r="C39" s="20">
        <v>111</v>
      </c>
      <c r="D39" s="20">
        <v>211</v>
      </c>
      <c r="E39" s="22">
        <f>SUM(E40:E48)</f>
        <v>11473020</v>
      </c>
      <c r="F39" s="22">
        <f>SUM(F40:F48)</f>
        <v>11582510</v>
      </c>
      <c r="G39" s="22">
        <f>SUM(G40:G48)</f>
        <v>12205247</v>
      </c>
    </row>
    <row r="40" spans="1:7" ht="15.75">
      <c r="A40" s="38" t="s">
        <v>145</v>
      </c>
      <c r="B40" s="23"/>
      <c r="C40" s="23"/>
      <c r="D40" s="23"/>
      <c r="E40" s="25">
        <v>935530</v>
      </c>
      <c r="F40" s="25">
        <v>991892</v>
      </c>
      <c r="G40" s="25">
        <v>1051637</v>
      </c>
    </row>
    <row r="41" spans="1:7" ht="15.75">
      <c r="A41" s="38" t="s">
        <v>146</v>
      </c>
      <c r="B41" s="23"/>
      <c r="C41" s="23"/>
      <c r="D41" s="23"/>
      <c r="E41" s="25">
        <v>337418</v>
      </c>
      <c r="F41" s="25">
        <v>335933</v>
      </c>
      <c r="G41" s="25">
        <v>357335</v>
      </c>
    </row>
    <row r="42" spans="1:7" ht="15.75">
      <c r="A42" s="38" t="s">
        <v>147</v>
      </c>
      <c r="B42" s="23"/>
      <c r="C42" s="23"/>
      <c r="D42" s="23"/>
      <c r="E42" s="25">
        <v>1224287</v>
      </c>
      <c r="F42" s="25">
        <v>1200573</v>
      </c>
      <c r="G42" s="25">
        <v>1161592</v>
      </c>
    </row>
    <row r="43" spans="1:7" ht="15.75">
      <c r="A43" s="38" t="s">
        <v>148</v>
      </c>
      <c r="B43" s="23"/>
      <c r="C43" s="23"/>
      <c r="D43" s="23"/>
      <c r="E43" s="25">
        <v>4753690</v>
      </c>
      <c r="F43" s="25">
        <v>4933275</v>
      </c>
      <c r="G43" s="25">
        <v>5402575</v>
      </c>
    </row>
    <row r="44" spans="1:7" ht="15.75">
      <c r="A44" s="38" t="s">
        <v>149</v>
      </c>
      <c r="B44" s="23"/>
      <c r="C44" s="23"/>
      <c r="D44" s="23"/>
      <c r="E44" s="25">
        <v>1127649</v>
      </c>
      <c r="F44" s="25">
        <v>1213705</v>
      </c>
      <c r="G44" s="25">
        <v>1286988</v>
      </c>
    </row>
    <row r="45" spans="1:7" ht="15.75">
      <c r="A45" s="38" t="s">
        <v>150</v>
      </c>
      <c r="B45" s="23"/>
      <c r="C45" s="23"/>
      <c r="D45" s="23"/>
      <c r="E45" s="25">
        <v>2887446</v>
      </c>
      <c r="F45" s="25">
        <v>2907132</v>
      </c>
      <c r="G45" s="25">
        <v>2945120</v>
      </c>
    </row>
    <row r="46" spans="1:7" ht="15.75">
      <c r="A46" s="38" t="s">
        <v>151</v>
      </c>
      <c r="B46" s="23"/>
      <c r="C46" s="23"/>
      <c r="D46" s="23"/>
      <c r="E46" s="25">
        <v>207000</v>
      </c>
      <c r="F46" s="25">
        <v>0</v>
      </c>
      <c r="G46" s="25">
        <v>0</v>
      </c>
    </row>
    <row r="47" spans="1:7" ht="15.75">
      <c r="A47" s="38" t="s">
        <v>152</v>
      </c>
      <c r="B47" s="23"/>
      <c r="C47" s="23"/>
      <c r="D47" s="23"/>
      <c r="E47" s="25">
        <v>0</v>
      </c>
      <c r="F47" s="25">
        <v>0</v>
      </c>
      <c r="G47" s="25">
        <v>0</v>
      </c>
    </row>
    <row r="48" spans="1:7" ht="15.75">
      <c r="A48" s="38" t="s">
        <v>153</v>
      </c>
      <c r="B48" s="23"/>
      <c r="C48" s="23"/>
      <c r="D48" s="23"/>
      <c r="E48" s="25">
        <v>0</v>
      </c>
      <c r="F48" s="25">
        <v>0</v>
      </c>
      <c r="G48" s="25">
        <v>0</v>
      </c>
    </row>
    <row r="49" spans="1:7" ht="15.75">
      <c r="A49" s="37" t="s">
        <v>33</v>
      </c>
      <c r="B49" s="20">
        <v>2111</v>
      </c>
      <c r="C49" s="20">
        <v>111</v>
      </c>
      <c r="D49" s="20">
        <v>266</v>
      </c>
      <c r="E49" s="22">
        <f>SUM(E50:E55)</f>
        <v>85000</v>
      </c>
      <c r="F49" s="22">
        <f>SUM(F50:F55)</f>
        <v>85000</v>
      </c>
      <c r="G49" s="22">
        <f>SUM(G50:G55)</f>
        <v>85000</v>
      </c>
    </row>
    <row r="50" spans="1:7" ht="15.75">
      <c r="A50" s="38" t="s">
        <v>154</v>
      </c>
      <c r="B50" s="23"/>
      <c r="C50" s="23"/>
      <c r="D50" s="23"/>
      <c r="E50" s="25">
        <v>5000</v>
      </c>
      <c r="F50" s="25">
        <v>5000</v>
      </c>
      <c r="G50" s="25">
        <v>5000</v>
      </c>
    </row>
    <row r="51" spans="1:7" ht="15.75">
      <c r="A51" s="38" t="s">
        <v>155</v>
      </c>
      <c r="B51" s="23"/>
      <c r="C51" s="23"/>
      <c r="D51" s="23"/>
      <c r="E51" s="25">
        <v>5000</v>
      </c>
      <c r="F51" s="25">
        <v>5000</v>
      </c>
      <c r="G51" s="25">
        <v>5000</v>
      </c>
    </row>
    <row r="52" spans="1:7" ht="15.75">
      <c r="A52" s="38" t="s">
        <v>156</v>
      </c>
      <c r="B52" s="23"/>
      <c r="C52" s="23"/>
      <c r="D52" s="23"/>
      <c r="E52" s="25">
        <v>10000</v>
      </c>
      <c r="F52" s="25">
        <v>10000</v>
      </c>
      <c r="G52" s="25">
        <v>10000</v>
      </c>
    </row>
    <row r="53" spans="1:7" ht="15.75">
      <c r="A53" s="38" t="s">
        <v>157</v>
      </c>
      <c r="B53" s="23"/>
      <c r="C53" s="23"/>
      <c r="D53" s="23"/>
      <c r="E53" s="25">
        <v>40000</v>
      </c>
      <c r="F53" s="25">
        <v>40000</v>
      </c>
      <c r="G53" s="25">
        <v>40000</v>
      </c>
    </row>
    <row r="54" spans="1:7" ht="15.75">
      <c r="A54" s="38" t="s">
        <v>158</v>
      </c>
      <c r="B54" s="23"/>
      <c r="C54" s="23"/>
      <c r="D54" s="23"/>
      <c r="E54" s="25">
        <v>10000</v>
      </c>
      <c r="F54" s="25">
        <v>10000</v>
      </c>
      <c r="G54" s="25">
        <v>10000</v>
      </c>
    </row>
    <row r="55" spans="1:7" ht="15.75">
      <c r="A55" s="38" t="s">
        <v>159</v>
      </c>
      <c r="B55" s="23"/>
      <c r="C55" s="23"/>
      <c r="D55" s="23"/>
      <c r="E55" s="25">
        <v>15000</v>
      </c>
      <c r="F55" s="25">
        <v>15000</v>
      </c>
      <c r="G55" s="25">
        <v>15000</v>
      </c>
    </row>
    <row r="56" spans="1:7" ht="15.75">
      <c r="A56" s="34" t="s">
        <v>34</v>
      </c>
      <c r="B56" s="23">
        <v>2120</v>
      </c>
      <c r="C56" s="23">
        <v>112</v>
      </c>
      <c r="D56" s="23"/>
      <c r="E56" s="25"/>
      <c r="F56" s="25"/>
      <c r="G56" s="25"/>
    </row>
    <row r="57" spans="1:7" ht="25.5">
      <c r="A57" s="34" t="s">
        <v>35</v>
      </c>
      <c r="B57" s="23">
        <v>2130</v>
      </c>
      <c r="C57" s="23">
        <v>113</v>
      </c>
      <c r="D57" s="23"/>
      <c r="E57" s="25"/>
      <c r="F57" s="25"/>
      <c r="G57" s="25"/>
    </row>
    <row r="58" spans="1:7" ht="38.25">
      <c r="A58" s="34" t="s">
        <v>36</v>
      </c>
      <c r="B58" s="23">
        <v>2140</v>
      </c>
      <c r="C58" s="23">
        <v>119</v>
      </c>
      <c r="D58" s="23">
        <v>213</v>
      </c>
      <c r="E58" s="25">
        <f>E60</f>
        <v>3475440</v>
      </c>
      <c r="F58" s="25">
        <f>F60</f>
        <v>3505470</v>
      </c>
      <c r="G58" s="25">
        <f>G60</f>
        <v>3693536</v>
      </c>
    </row>
    <row r="59" spans="1:7" ht="15.75">
      <c r="A59" s="34" t="s">
        <v>11</v>
      </c>
      <c r="B59" s="26"/>
      <c r="C59" s="26"/>
      <c r="D59" s="23"/>
      <c r="E59" s="25"/>
      <c r="F59" s="25"/>
      <c r="G59" s="25"/>
    </row>
    <row r="60" spans="1:7" ht="15.75">
      <c r="A60" s="37" t="s">
        <v>37</v>
      </c>
      <c r="B60" s="20">
        <v>2141</v>
      </c>
      <c r="C60" s="20">
        <v>119</v>
      </c>
      <c r="D60" s="20">
        <v>213</v>
      </c>
      <c r="E60" s="22">
        <f>SUM(E61:E69)</f>
        <v>3475440</v>
      </c>
      <c r="F60" s="22">
        <f>SUM(F61:F69)</f>
        <v>3505470</v>
      </c>
      <c r="G60" s="22">
        <f>SUM(G61:G69)</f>
        <v>3693536</v>
      </c>
    </row>
    <row r="61" spans="1:7" ht="15.75">
      <c r="A61" s="38" t="s">
        <v>160</v>
      </c>
      <c r="B61" s="23"/>
      <c r="C61" s="23"/>
      <c r="D61" s="23"/>
      <c r="E61" s="25">
        <v>282531</v>
      </c>
      <c r="F61" s="25">
        <v>299552</v>
      </c>
      <c r="G61" s="25">
        <v>317594</v>
      </c>
    </row>
    <row r="62" spans="1:7" ht="15.75">
      <c r="A62" s="38" t="s">
        <v>161</v>
      </c>
      <c r="B62" s="23"/>
      <c r="C62" s="23"/>
      <c r="D62" s="23"/>
      <c r="E62" s="25">
        <v>101901</v>
      </c>
      <c r="F62" s="25">
        <v>101452</v>
      </c>
      <c r="G62" s="25">
        <v>107916</v>
      </c>
    </row>
    <row r="63" spans="1:7" ht="15.75">
      <c r="A63" s="38" t="s">
        <v>162</v>
      </c>
      <c r="B63" s="23"/>
      <c r="C63" s="23"/>
      <c r="D63" s="23"/>
      <c r="E63" s="25">
        <v>372755</v>
      </c>
      <c r="F63" s="25">
        <v>365593</v>
      </c>
      <c r="G63" s="25">
        <v>353821</v>
      </c>
    </row>
    <row r="64" spans="1:7" ht="15.75">
      <c r="A64" s="38" t="s">
        <v>163</v>
      </c>
      <c r="B64" s="23"/>
      <c r="C64" s="23"/>
      <c r="D64" s="23"/>
      <c r="E64" s="25">
        <v>1435613</v>
      </c>
      <c r="F64" s="25">
        <v>1489850</v>
      </c>
      <c r="G64" s="25">
        <v>1631578</v>
      </c>
    </row>
    <row r="65" spans="1:7" ht="15.75">
      <c r="A65" s="38" t="s">
        <v>164</v>
      </c>
      <c r="B65" s="23"/>
      <c r="C65" s="23"/>
      <c r="D65" s="23"/>
      <c r="E65" s="25">
        <v>340549</v>
      </c>
      <c r="F65" s="25">
        <v>366539</v>
      </c>
      <c r="G65" s="25">
        <v>388671</v>
      </c>
    </row>
    <row r="66" spans="1:7" ht="15.75">
      <c r="A66" s="38" t="s">
        <v>165</v>
      </c>
      <c r="B66" s="23"/>
      <c r="C66" s="23"/>
      <c r="D66" s="23"/>
      <c r="E66" s="25">
        <v>879577</v>
      </c>
      <c r="F66" s="25">
        <v>882484</v>
      </c>
      <c r="G66" s="25">
        <v>893956</v>
      </c>
    </row>
    <row r="67" spans="1:7" ht="15.75">
      <c r="A67" s="38" t="s">
        <v>166</v>
      </c>
      <c r="B67" s="23"/>
      <c r="C67" s="23"/>
      <c r="D67" s="23"/>
      <c r="E67" s="25">
        <v>62514</v>
      </c>
      <c r="F67" s="25">
        <v>0</v>
      </c>
      <c r="G67" s="25">
        <v>0</v>
      </c>
    </row>
    <row r="68" spans="1:7" ht="15.75">
      <c r="A68" s="38" t="s">
        <v>167</v>
      </c>
      <c r="B68" s="23"/>
      <c r="C68" s="23"/>
      <c r="D68" s="23"/>
      <c r="E68" s="25">
        <v>0</v>
      </c>
      <c r="F68" s="25">
        <v>0</v>
      </c>
      <c r="G68" s="25">
        <v>0</v>
      </c>
    </row>
    <row r="69" spans="1:7" ht="15.75">
      <c r="A69" s="38" t="s">
        <v>168</v>
      </c>
      <c r="B69" s="23"/>
      <c r="C69" s="23"/>
      <c r="D69" s="23"/>
      <c r="E69" s="25">
        <v>0</v>
      </c>
      <c r="F69" s="25">
        <v>0</v>
      </c>
      <c r="G69" s="25">
        <v>0</v>
      </c>
    </row>
    <row r="70" spans="1:7" ht="15.75">
      <c r="A70" s="34" t="s">
        <v>38</v>
      </c>
      <c r="B70" s="23">
        <v>2142</v>
      </c>
      <c r="C70" s="23">
        <v>119</v>
      </c>
      <c r="D70" s="23"/>
      <c r="E70" s="25"/>
      <c r="F70" s="25"/>
      <c r="G70" s="25"/>
    </row>
    <row r="71" spans="1:7" ht="15.75">
      <c r="A71" s="34" t="s">
        <v>39</v>
      </c>
      <c r="B71" s="23">
        <v>2200</v>
      </c>
      <c r="C71" s="23">
        <v>300</v>
      </c>
      <c r="D71" s="23"/>
      <c r="E71" s="25"/>
      <c r="F71" s="25"/>
      <c r="G71" s="25"/>
    </row>
    <row r="72" spans="1:7" ht="15.75">
      <c r="A72" s="34" t="s">
        <v>11</v>
      </c>
      <c r="B72" s="26"/>
      <c r="C72" s="26"/>
      <c r="D72" s="23"/>
      <c r="E72" s="25"/>
      <c r="F72" s="25"/>
      <c r="G72" s="25"/>
    </row>
    <row r="73" spans="1:7" ht="25.5">
      <c r="A73" s="34" t="s">
        <v>40</v>
      </c>
      <c r="B73" s="23">
        <v>2210</v>
      </c>
      <c r="C73" s="23">
        <v>320</v>
      </c>
      <c r="D73" s="23"/>
      <c r="E73" s="25"/>
      <c r="F73" s="25"/>
      <c r="G73" s="25"/>
    </row>
    <row r="74" spans="1:7" ht="15.75">
      <c r="A74" s="34" t="s">
        <v>28</v>
      </c>
      <c r="B74" s="26"/>
      <c r="C74" s="26"/>
      <c r="D74" s="23"/>
      <c r="E74" s="25"/>
      <c r="F74" s="25"/>
      <c r="G74" s="25"/>
    </row>
    <row r="75" spans="1:7" ht="25.5">
      <c r="A75" s="34" t="s">
        <v>41</v>
      </c>
      <c r="B75" s="23">
        <v>2211</v>
      </c>
      <c r="C75" s="23">
        <v>321</v>
      </c>
      <c r="D75" s="23"/>
      <c r="E75" s="25"/>
      <c r="F75" s="25"/>
      <c r="G75" s="25"/>
    </row>
    <row r="76" spans="1:7" ht="25.5">
      <c r="A76" s="34" t="s">
        <v>42</v>
      </c>
      <c r="B76" s="23">
        <v>2220</v>
      </c>
      <c r="C76" s="23">
        <v>340</v>
      </c>
      <c r="D76" s="23"/>
      <c r="E76" s="25"/>
      <c r="F76" s="25"/>
      <c r="G76" s="25"/>
    </row>
    <row r="77" spans="1:7" ht="25.5">
      <c r="A77" s="34" t="s">
        <v>43</v>
      </c>
      <c r="B77" s="23">
        <v>2230</v>
      </c>
      <c r="C77" s="23">
        <v>360</v>
      </c>
      <c r="D77" s="23"/>
      <c r="E77" s="25"/>
      <c r="F77" s="25"/>
      <c r="G77" s="25"/>
    </row>
    <row r="78" spans="1:7" ht="15.75">
      <c r="A78" s="34" t="s">
        <v>44</v>
      </c>
      <c r="B78" s="23">
        <v>2300</v>
      </c>
      <c r="C78" s="23">
        <v>850</v>
      </c>
      <c r="D78" s="23">
        <v>290</v>
      </c>
      <c r="E78" s="25">
        <f>E80+E83</f>
        <v>93674</v>
      </c>
      <c r="F78" s="25">
        <f>F80</f>
        <v>99910</v>
      </c>
      <c r="G78" s="25">
        <f>G80</f>
        <v>101209</v>
      </c>
    </row>
    <row r="79" spans="1:7" ht="15.75">
      <c r="A79" s="34" t="s">
        <v>28</v>
      </c>
      <c r="B79" s="26"/>
      <c r="C79" s="26"/>
      <c r="D79" s="26"/>
      <c r="E79" s="25"/>
      <c r="F79" s="25"/>
      <c r="G79" s="25"/>
    </row>
    <row r="80" spans="1:7" ht="15.75">
      <c r="A80" s="34" t="s">
        <v>45</v>
      </c>
      <c r="B80" s="23">
        <v>2310</v>
      </c>
      <c r="C80" s="23">
        <v>851</v>
      </c>
      <c r="D80" s="23">
        <v>290</v>
      </c>
      <c r="E80" s="25">
        <v>93674</v>
      </c>
      <c r="F80" s="25">
        <v>99910</v>
      </c>
      <c r="G80" s="25">
        <v>101209</v>
      </c>
    </row>
    <row r="81" spans="1:7" ht="15.75">
      <c r="A81" s="38" t="s">
        <v>169</v>
      </c>
      <c r="B81" s="23"/>
      <c r="C81" s="23"/>
      <c r="D81" s="23"/>
      <c r="E81" s="25"/>
      <c r="F81" s="25"/>
      <c r="G81" s="25"/>
    </row>
    <row r="82" spans="1:7" ht="25.5">
      <c r="A82" s="34" t="s">
        <v>46</v>
      </c>
      <c r="B82" s="23">
        <v>2320</v>
      </c>
      <c r="C82" s="23">
        <v>852</v>
      </c>
      <c r="D82" s="23"/>
      <c r="E82" s="25"/>
      <c r="F82" s="25"/>
      <c r="G82" s="25"/>
    </row>
    <row r="83" spans="1:7" ht="15.75">
      <c r="A83" s="34" t="s">
        <v>47</v>
      </c>
      <c r="B83" s="23">
        <v>2330</v>
      </c>
      <c r="C83" s="23">
        <v>853</v>
      </c>
      <c r="D83" s="23">
        <v>290</v>
      </c>
      <c r="E83" s="25">
        <v>0</v>
      </c>
      <c r="F83" s="25">
        <v>0</v>
      </c>
      <c r="G83" s="25">
        <v>0</v>
      </c>
    </row>
    <row r="84" spans="1:7" ht="15.75">
      <c r="A84" s="38" t="s">
        <v>170</v>
      </c>
      <c r="B84" s="23"/>
      <c r="C84" s="23"/>
      <c r="D84" s="23"/>
      <c r="E84" s="25"/>
      <c r="F84" s="25"/>
      <c r="G84" s="25"/>
    </row>
    <row r="85" spans="1:7" ht="15.75">
      <c r="A85" s="34" t="s">
        <v>48</v>
      </c>
      <c r="B85" s="23">
        <v>2400</v>
      </c>
      <c r="C85" s="23" t="s">
        <v>8</v>
      </c>
      <c r="D85" s="23"/>
      <c r="E85" s="25"/>
      <c r="F85" s="25"/>
      <c r="G85" s="25"/>
    </row>
    <row r="86" spans="1:7" ht="15.75">
      <c r="A86" s="34" t="s">
        <v>28</v>
      </c>
      <c r="B86" s="26"/>
      <c r="C86" s="26"/>
      <c r="D86" s="23"/>
      <c r="E86" s="25"/>
      <c r="F86" s="25"/>
      <c r="G86" s="25"/>
    </row>
    <row r="87" spans="1:7" ht="15.75">
      <c r="A87" s="34" t="s">
        <v>49</v>
      </c>
      <c r="B87" s="23">
        <v>2410</v>
      </c>
      <c r="C87" s="23">
        <v>810</v>
      </c>
      <c r="D87" s="23"/>
      <c r="E87" s="25"/>
      <c r="F87" s="25"/>
      <c r="G87" s="25"/>
    </row>
    <row r="88" spans="1:7" ht="15.75">
      <c r="A88" s="34" t="s">
        <v>50</v>
      </c>
      <c r="B88" s="23">
        <v>2500</v>
      </c>
      <c r="C88" s="23" t="s">
        <v>8</v>
      </c>
      <c r="D88" s="23"/>
      <c r="E88" s="25"/>
      <c r="F88" s="25"/>
      <c r="G88" s="25"/>
    </row>
    <row r="89" spans="1:7" ht="38.25">
      <c r="A89" s="34" t="s">
        <v>51</v>
      </c>
      <c r="B89" s="23">
        <v>2520</v>
      </c>
      <c r="C89" s="23">
        <v>831</v>
      </c>
      <c r="D89" s="23"/>
      <c r="E89" s="25"/>
      <c r="F89" s="25"/>
      <c r="G89" s="25"/>
    </row>
    <row r="90" spans="1:7" ht="15.75">
      <c r="A90" s="35" t="s">
        <v>52</v>
      </c>
      <c r="B90" s="23">
        <v>2600</v>
      </c>
      <c r="C90" s="23" t="s">
        <v>8</v>
      </c>
      <c r="D90" s="23">
        <v>220</v>
      </c>
      <c r="E90" s="25">
        <f>E95</f>
        <v>5581822.9199999999</v>
      </c>
      <c r="F90" s="25">
        <f>F95</f>
        <v>4496801</v>
      </c>
      <c r="G90" s="25">
        <f>G95</f>
        <v>4526180</v>
      </c>
    </row>
    <row r="91" spans="1:7" ht="15.75">
      <c r="A91" s="34" t="s">
        <v>11</v>
      </c>
      <c r="B91" s="26"/>
      <c r="C91" s="26"/>
      <c r="D91" s="23"/>
      <c r="E91" s="25"/>
      <c r="F91" s="25"/>
      <c r="G91" s="25"/>
    </row>
    <row r="92" spans="1:7" ht="15.75">
      <c r="A92" s="34" t="s">
        <v>53</v>
      </c>
      <c r="B92" s="23">
        <v>2610</v>
      </c>
      <c r="C92" s="23">
        <v>241</v>
      </c>
      <c r="D92" s="23"/>
      <c r="E92" s="25"/>
      <c r="F92" s="25"/>
      <c r="G92" s="25"/>
    </row>
    <row r="93" spans="1:7" ht="25.5">
      <c r="A93" s="34" t="s">
        <v>54</v>
      </c>
      <c r="B93" s="23">
        <v>2620</v>
      </c>
      <c r="C93" s="23">
        <v>242</v>
      </c>
      <c r="D93" s="23"/>
      <c r="E93" s="25"/>
      <c r="F93" s="25"/>
      <c r="G93" s="25"/>
    </row>
    <row r="94" spans="1:7" ht="25.5">
      <c r="A94" s="34" t="s">
        <v>55</v>
      </c>
      <c r="B94" s="23">
        <v>2630</v>
      </c>
      <c r="C94" s="23">
        <v>243</v>
      </c>
      <c r="D94" s="23"/>
      <c r="E94" s="25"/>
      <c r="F94" s="25"/>
      <c r="G94" s="25"/>
    </row>
    <row r="95" spans="1:7" ht="15.75">
      <c r="A95" s="39" t="s">
        <v>56</v>
      </c>
      <c r="B95" s="33">
        <v>2640</v>
      </c>
      <c r="C95" s="33">
        <v>244</v>
      </c>
      <c r="D95" s="33">
        <v>220</v>
      </c>
      <c r="E95" s="29">
        <f>E97+E101+E104+E110+E116+E117+E122</f>
        <v>5581822.9199999999</v>
      </c>
      <c r="F95" s="29">
        <f>F97+F101+F104+F110+F116+F117+F122</f>
        <v>4496801</v>
      </c>
      <c r="G95" s="29">
        <f>G97+G101+G104+G110+G116+G117+G122</f>
        <v>4526180</v>
      </c>
    </row>
    <row r="96" spans="1:7" ht="15.75">
      <c r="A96" s="34" t="s">
        <v>28</v>
      </c>
      <c r="B96" s="26"/>
      <c r="C96" s="26"/>
      <c r="D96" s="23"/>
      <c r="E96" s="25"/>
      <c r="F96" s="25"/>
      <c r="G96" s="25"/>
    </row>
    <row r="97" spans="1:7" ht="15.75">
      <c r="A97" s="34" t="s">
        <v>57</v>
      </c>
      <c r="B97" s="26"/>
      <c r="C97" s="23">
        <v>244</v>
      </c>
      <c r="D97" s="23">
        <v>221</v>
      </c>
      <c r="E97" s="25">
        <f>E98+E99+E100</f>
        <v>56654.399999999994</v>
      </c>
      <c r="F97" s="25">
        <f>F98+F99+F100</f>
        <v>55320</v>
      </c>
      <c r="G97" s="25">
        <f>G98+G99+G100</f>
        <v>55850</v>
      </c>
    </row>
    <row r="98" spans="1:7" ht="15.75">
      <c r="A98" s="38" t="s">
        <v>171</v>
      </c>
      <c r="B98" s="26"/>
      <c r="C98" s="23"/>
      <c r="D98" s="23"/>
      <c r="E98" s="25">
        <v>5788.8</v>
      </c>
      <c r="F98" s="25">
        <v>5621</v>
      </c>
      <c r="G98" s="25">
        <v>5440</v>
      </c>
    </row>
    <row r="99" spans="1:7" ht="15.75">
      <c r="A99" s="38" t="s">
        <v>172</v>
      </c>
      <c r="B99" s="26"/>
      <c r="C99" s="23"/>
      <c r="D99" s="23"/>
      <c r="E99" s="25">
        <v>13200</v>
      </c>
      <c r="F99" s="25">
        <v>16199</v>
      </c>
      <c r="G99" s="25">
        <v>16410</v>
      </c>
    </row>
    <row r="100" spans="1:7" ht="15.75">
      <c r="A100" s="38" t="s">
        <v>173</v>
      </c>
      <c r="B100" s="26"/>
      <c r="C100" s="23"/>
      <c r="D100" s="23"/>
      <c r="E100" s="25">
        <v>37665.599999999999</v>
      </c>
      <c r="F100" s="25">
        <v>33500</v>
      </c>
      <c r="G100" s="25">
        <v>34000</v>
      </c>
    </row>
    <row r="101" spans="1:7" ht="15.75">
      <c r="A101" s="34" t="s">
        <v>58</v>
      </c>
      <c r="B101" s="26"/>
      <c r="C101" s="23">
        <v>244</v>
      </c>
      <c r="D101" s="23">
        <v>223</v>
      </c>
      <c r="E101" s="25">
        <f>E102+E103</f>
        <v>1323369.6399999999</v>
      </c>
      <c r="F101" s="25">
        <f>F102+F103</f>
        <v>1616753</v>
      </c>
      <c r="G101" s="25">
        <f>G102+G103</f>
        <v>1598025</v>
      </c>
    </row>
    <row r="102" spans="1:7" ht="15.75">
      <c r="A102" s="38" t="s">
        <v>174</v>
      </c>
      <c r="B102" s="26"/>
      <c r="C102" s="23"/>
      <c r="D102" s="23"/>
      <c r="E102" s="25">
        <v>926731.23</v>
      </c>
      <c r="F102" s="25">
        <v>879320</v>
      </c>
      <c r="G102" s="25">
        <v>851006</v>
      </c>
    </row>
    <row r="103" spans="1:7" ht="15.75">
      <c r="A103" s="38" t="s">
        <v>175</v>
      </c>
      <c r="B103" s="26"/>
      <c r="C103" s="23"/>
      <c r="D103" s="23"/>
      <c r="E103" s="25">
        <v>396638.41</v>
      </c>
      <c r="F103" s="25">
        <v>737433</v>
      </c>
      <c r="G103" s="25">
        <v>747019</v>
      </c>
    </row>
    <row r="104" spans="1:7" ht="15.75">
      <c r="A104" s="34" t="s">
        <v>59</v>
      </c>
      <c r="B104" s="26"/>
      <c r="C104" s="23" t="s">
        <v>60</v>
      </c>
      <c r="D104" s="23">
        <v>225</v>
      </c>
      <c r="E104" s="25">
        <f>E105+E106+E107+E108+E109</f>
        <v>652683.66999999993</v>
      </c>
      <c r="F104" s="25">
        <f>F105+F106+F107+F108</f>
        <v>228159</v>
      </c>
      <c r="G104" s="25">
        <f>G105+G106+G107+G108</f>
        <v>226017</v>
      </c>
    </row>
    <row r="105" spans="1:7" ht="15.75">
      <c r="A105" s="38" t="s">
        <v>176</v>
      </c>
      <c r="B105" s="26"/>
      <c r="C105" s="23"/>
      <c r="D105" s="23"/>
      <c r="E105" s="25">
        <v>5000</v>
      </c>
      <c r="F105" s="25">
        <v>5000</v>
      </c>
      <c r="G105" s="25">
        <v>5000</v>
      </c>
    </row>
    <row r="106" spans="1:7" ht="15.75">
      <c r="A106" s="38" t="s">
        <v>177</v>
      </c>
      <c r="B106" s="26"/>
      <c r="C106" s="23"/>
      <c r="D106" s="23"/>
      <c r="E106" s="25">
        <v>127103.2</v>
      </c>
      <c r="F106" s="25">
        <v>99688</v>
      </c>
      <c r="G106" s="25">
        <v>93275</v>
      </c>
    </row>
    <row r="107" spans="1:7" ht="15.75">
      <c r="A107" s="38" t="s">
        <v>178</v>
      </c>
      <c r="B107" s="26"/>
      <c r="C107" s="23"/>
      <c r="D107" s="23"/>
      <c r="E107" s="25">
        <v>468780.47</v>
      </c>
      <c r="F107" s="25">
        <v>117471</v>
      </c>
      <c r="G107" s="25">
        <v>117742</v>
      </c>
    </row>
    <row r="108" spans="1:7" ht="15.75">
      <c r="A108" s="38" t="s">
        <v>179</v>
      </c>
      <c r="B108" s="26"/>
      <c r="C108" s="23"/>
      <c r="D108" s="23"/>
      <c r="E108" s="25">
        <v>1800</v>
      </c>
      <c r="F108" s="25">
        <v>6000</v>
      </c>
      <c r="G108" s="25">
        <v>10000</v>
      </c>
    </row>
    <row r="109" spans="1:7" ht="15.75">
      <c r="A109" s="38" t="s">
        <v>180</v>
      </c>
      <c r="B109" s="26"/>
      <c r="C109" s="23"/>
      <c r="D109" s="23"/>
      <c r="E109" s="25">
        <v>50000</v>
      </c>
      <c r="F109" s="25">
        <v>0</v>
      </c>
      <c r="G109" s="25">
        <v>0</v>
      </c>
    </row>
    <row r="110" spans="1:7" ht="15.75">
      <c r="A110" s="34" t="s">
        <v>61</v>
      </c>
      <c r="B110" s="26"/>
      <c r="C110" s="23" t="s">
        <v>60</v>
      </c>
      <c r="D110" s="23">
        <v>226</v>
      </c>
      <c r="E110" s="25">
        <f>E111+E112+E113+E114+E115</f>
        <v>1332155.24</v>
      </c>
      <c r="F110" s="25">
        <f>F111+F112+F113+F114+F115</f>
        <v>234405</v>
      </c>
      <c r="G110" s="25">
        <f>G111+G112+G113+G114+G115</f>
        <v>244200</v>
      </c>
    </row>
    <row r="111" spans="1:7" ht="25.5">
      <c r="A111" s="34" t="s">
        <v>142</v>
      </c>
      <c r="B111" s="26"/>
      <c r="C111" s="23"/>
      <c r="D111" s="23"/>
      <c r="E111" s="25">
        <v>939024</v>
      </c>
      <c r="F111" s="25">
        <v>0</v>
      </c>
      <c r="G111" s="25">
        <v>0</v>
      </c>
    </row>
    <row r="112" spans="1:7" ht="15.75">
      <c r="A112" s="38" t="s">
        <v>181</v>
      </c>
      <c r="B112" s="26"/>
      <c r="C112" s="23"/>
      <c r="D112" s="23"/>
      <c r="E112" s="25">
        <v>3000</v>
      </c>
      <c r="F112" s="25">
        <v>5000</v>
      </c>
      <c r="G112" s="25">
        <v>8000</v>
      </c>
    </row>
    <row r="113" spans="1:7" ht="15.75">
      <c r="A113" s="38" t="s">
        <v>182</v>
      </c>
      <c r="B113" s="26"/>
      <c r="C113" s="23"/>
      <c r="D113" s="23"/>
      <c r="E113" s="25">
        <v>87550.83</v>
      </c>
      <c r="F113" s="25">
        <v>99500</v>
      </c>
      <c r="G113" s="25">
        <v>99500</v>
      </c>
    </row>
    <row r="114" spans="1:7" ht="15.75">
      <c r="A114" s="38" t="s">
        <v>183</v>
      </c>
      <c r="B114" s="26"/>
      <c r="C114" s="23"/>
      <c r="D114" s="23"/>
      <c r="E114" s="25">
        <v>23700</v>
      </c>
      <c r="F114" s="25">
        <v>16000</v>
      </c>
      <c r="G114" s="25">
        <v>20000</v>
      </c>
    </row>
    <row r="115" spans="1:7" ht="15.75">
      <c r="A115" s="38" t="s">
        <v>184</v>
      </c>
      <c r="B115" s="26"/>
      <c r="C115" s="23"/>
      <c r="D115" s="23"/>
      <c r="E115" s="25">
        <v>278880.40999999997</v>
      </c>
      <c r="F115" s="25">
        <v>113905</v>
      </c>
      <c r="G115" s="25">
        <v>116700</v>
      </c>
    </row>
    <row r="116" spans="1:7" ht="15.75">
      <c r="A116" s="34" t="s">
        <v>62</v>
      </c>
      <c r="B116" s="26"/>
      <c r="C116" s="23">
        <v>244</v>
      </c>
      <c r="D116" s="23">
        <v>227</v>
      </c>
      <c r="E116" s="25">
        <v>4294.71</v>
      </c>
      <c r="F116" s="25">
        <v>4500</v>
      </c>
      <c r="G116" s="25">
        <v>4500</v>
      </c>
    </row>
    <row r="117" spans="1:7" ht="15.75">
      <c r="A117" s="34" t="s">
        <v>63</v>
      </c>
      <c r="B117" s="26"/>
      <c r="C117" s="23">
        <v>244</v>
      </c>
      <c r="D117" s="23">
        <v>310</v>
      </c>
      <c r="E117" s="25">
        <f>E118+E119+E120+E121</f>
        <v>181734</v>
      </c>
      <c r="F117" s="25">
        <f>F118+F119+F120+F121</f>
        <v>98816</v>
      </c>
      <c r="G117" s="25">
        <f>G118+G119+G120+G121</f>
        <v>105000</v>
      </c>
    </row>
    <row r="118" spans="1:7" ht="15.75">
      <c r="A118" s="38" t="s">
        <v>185</v>
      </c>
      <c r="B118" s="26"/>
      <c r="C118" s="23"/>
      <c r="D118" s="23"/>
      <c r="E118" s="25">
        <v>38430</v>
      </c>
      <c r="F118" s="25">
        <v>0</v>
      </c>
      <c r="G118" s="25">
        <v>0</v>
      </c>
    </row>
    <row r="119" spans="1:7" ht="15.75">
      <c r="A119" s="38" t="s">
        <v>186</v>
      </c>
      <c r="B119" s="26"/>
      <c r="C119" s="23"/>
      <c r="D119" s="23"/>
      <c r="E119" s="25">
        <v>20000</v>
      </c>
      <c r="F119" s="25">
        <v>24816</v>
      </c>
      <c r="G119" s="25">
        <v>30000</v>
      </c>
    </row>
    <row r="120" spans="1:7" ht="15.75">
      <c r="A120" s="38" t="s">
        <v>187</v>
      </c>
      <c r="B120" s="26"/>
      <c r="C120" s="23"/>
      <c r="D120" s="23"/>
      <c r="E120" s="25">
        <v>74304</v>
      </c>
      <c r="F120" s="25">
        <v>0</v>
      </c>
      <c r="G120" s="25">
        <v>0</v>
      </c>
    </row>
    <row r="121" spans="1:7" ht="15.75">
      <c r="A121" s="38" t="s">
        <v>188</v>
      </c>
      <c r="B121" s="26"/>
      <c r="C121" s="23"/>
      <c r="D121" s="23"/>
      <c r="E121" s="25">
        <v>49000</v>
      </c>
      <c r="F121" s="25">
        <v>74000</v>
      </c>
      <c r="G121" s="25">
        <v>75000</v>
      </c>
    </row>
    <row r="122" spans="1:7" ht="15.75">
      <c r="A122" s="34" t="s">
        <v>64</v>
      </c>
      <c r="B122" s="26"/>
      <c r="C122" s="23">
        <v>244</v>
      </c>
      <c r="D122" s="23">
        <v>340</v>
      </c>
      <c r="E122" s="25">
        <f>E123+E124+E125+E126+E127+E128+E129+E130+E131+E132</f>
        <v>2030931.26</v>
      </c>
      <c r="F122" s="25">
        <f>F123+F124+F125+F126+F127+F128+F129+F130+F131+F132</f>
        <v>2258848</v>
      </c>
      <c r="G122" s="25">
        <f>G123+G124+G125+G126+G127+G128+G129+G130+G131+G132</f>
        <v>2292588</v>
      </c>
    </row>
    <row r="123" spans="1:7" ht="15.75">
      <c r="A123" s="38" t="s">
        <v>189</v>
      </c>
      <c r="B123" s="26"/>
      <c r="C123" s="23"/>
      <c r="D123" s="23"/>
      <c r="E123" s="25">
        <v>97800</v>
      </c>
      <c r="F123" s="25">
        <v>0</v>
      </c>
      <c r="G123" s="25">
        <v>0</v>
      </c>
    </row>
    <row r="124" spans="1:7" ht="15.75">
      <c r="A124" s="38" t="s">
        <v>190</v>
      </c>
      <c r="B124" s="26"/>
      <c r="C124" s="23"/>
      <c r="D124" s="23"/>
      <c r="E124" s="25">
        <v>50864.94</v>
      </c>
      <c r="F124" s="25">
        <v>41040</v>
      </c>
      <c r="G124" s="25">
        <v>37558</v>
      </c>
    </row>
    <row r="125" spans="1:7" ht="15.75">
      <c r="A125" s="38" t="s">
        <v>191</v>
      </c>
      <c r="B125" s="26"/>
      <c r="C125" s="23"/>
      <c r="D125" s="23"/>
      <c r="E125" s="25">
        <v>1037576</v>
      </c>
      <c r="F125" s="25">
        <v>1047019</v>
      </c>
      <c r="G125" s="25">
        <v>1066570</v>
      </c>
    </row>
    <row r="126" spans="1:7" ht="15.75">
      <c r="A126" s="38" t="s">
        <v>192</v>
      </c>
      <c r="B126" s="26"/>
      <c r="C126" s="23"/>
      <c r="D126" s="23"/>
      <c r="E126" s="25">
        <v>19900</v>
      </c>
      <c r="F126" s="25">
        <v>15000</v>
      </c>
      <c r="G126" s="25">
        <v>8759</v>
      </c>
    </row>
    <row r="127" spans="1:7" ht="15.75">
      <c r="A127" s="38" t="s">
        <v>193</v>
      </c>
      <c r="B127" s="26"/>
      <c r="C127" s="23"/>
      <c r="D127" s="23"/>
      <c r="E127" s="25">
        <v>33190</v>
      </c>
      <c r="F127" s="25">
        <v>16677</v>
      </c>
      <c r="G127" s="25">
        <v>13024</v>
      </c>
    </row>
    <row r="128" spans="1:7" ht="15.75">
      <c r="A128" s="38" t="s">
        <v>194</v>
      </c>
      <c r="B128" s="26"/>
      <c r="C128" s="23"/>
      <c r="D128" s="23"/>
      <c r="E128" s="25">
        <v>447858</v>
      </c>
      <c r="F128" s="25">
        <v>689112</v>
      </c>
      <c r="G128" s="25">
        <v>716677</v>
      </c>
    </row>
    <row r="129" spans="1:7" ht="15.75">
      <c r="A129" s="38" t="s">
        <v>195</v>
      </c>
      <c r="B129" s="26"/>
      <c r="C129" s="23"/>
      <c r="D129" s="23"/>
      <c r="E129" s="25">
        <v>193742.32</v>
      </c>
      <c r="F129" s="25">
        <v>250000</v>
      </c>
      <c r="G129" s="25">
        <v>250000</v>
      </c>
    </row>
    <row r="130" spans="1:7" ht="15.75">
      <c r="A130" s="38" t="s">
        <v>196</v>
      </c>
      <c r="B130" s="26"/>
      <c r="C130" s="23"/>
      <c r="D130" s="23"/>
      <c r="E130" s="25">
        <v>0</v>
      </c>
      <c r="F130" s="25">
        <v>0</v>
      </c>
      <c r="G130" s="25">
        <v>0</v>
      </c>
    </row>
    <row r="131" spans="1:7" ht="15.75">
      <c r="A131" s="38" t="s">
        <v>197</v>
      </c>
      <c r="B131" s="26"/>
      <c r="C131" s="23"/>
      <c r="D131" s="23"/>
      <c r="E131" s="25">
        <v>0</v>
      </c>
      <c r="F131" s="25">
        <v>0</v>
      </c>
      <c r="G131" s="25">
        <v>0</v>
      </c>
    </row>
    <row r="132" spans="1:7" ht="15.75">
      <c r="A132" s="38" t="s">
        <v>198</v>
      </c>
      <c r="B132" s="26"/>
      <c r="C132" s="23"/>
      <c r="D132" s="23"/>
      <c r="E132" s="25">
        <v>150000</v>
      </c>
      <c r="F132" s="25">
        <v>200000</v>
      </c>
      <c r="G132" s="25">
        <v>200000</v>
      </c>
    </row>
    <row r="133" spans="1:7" ht="15.75">
      <c r="A133" s="34" t="s">
        <v>65</v>
      </c>
      <c r="B133" s="23">
        <v>2650</v>
      </c>
      <c r="C133" s="23">
        <v>400</v>
      </c>
      <c r="D133" s="23"/>
      <c r="E133" s="25"/>
      <c r="F133" s="25"/>
      <c r="G133" s="25"/>
    </row>
    <row r="134" spans="1:7" ht="15.75">
      <c r="A134" s="34" t="s">
        <v>11</v>
      </c>
      <c r="B134" s="26"/>
      <c r="C134" s="26"/>
      <c r="D134" s="23"/>
      <c r="E134" s="25"/>
      <c r="F134" s="25"/>
      <c r="G134" s="25"/>
    </row>
    <row r="135" spans="1:7" ht="25.5">
      <c r="A135" s="34" t="s">
        <v>66</v>
      </c>
      <c r="B135" s="23">
        <v>2651</v>
      </c>
      <c r="C135" s="23">
        <v>406</v>
      </c>
      <c r="D135" s="23"/>
      <c r="E135" s="25"/>
      <c r="F135" s="25"/>
      <c r="G135" s="25"/>
    </row>
    <row r="136" spans="1:7" ht="25.5">
      <c r="A136" s="34" t="s">
        <v>67</v>
      </c>
      <c r="B136" s="23">
        <v>2652</v>
      </c>
      <c r="C136" s="23">
        <v>407</v>
      </c>
      <c r="D136" s="23"/>
      <c r="E136" s="25"/>
      <c r="F136" s="25"/>
      <c r="G136" s="25"/>
    </row>
    <row r="137" spans="1:7" ht="15.75">
      <c r="A137" s="35" t="s">
        <v>68</v>
      </c>
      <c r="B137" s="23">
        <v>3000</v>
      </c>
      <c r="C137" s="23">
        <v>100</v>
      </c>
      <c r="D137" s="23"/>
      <c r="E137" s="25"/>
      <c r="F137" s="25"/>
      <c r="G137" s="25"/>
    </row>
    <row r="138" spans="1:7" ht="15.75">
      <c r="A138" s="34" t="s">
        <v>11</v>
      </c>
      <c r="B138" s="26"/>
      <c r="C138" s="26"/>
      <c r="D138" s="23"/>
      <c r="E138" s="25"/>
      <c r="F138" s="25"/>
      <c r="G138" s="25"/>
    </row>
    <row r="139" spans="1:7" ht="25.5">
      <c r="A139" s="40" t="s">
        <v>136</v>
      </c>
      <c r="B139" s="23">
        <v>3010</v>
      </c>
      <c r="C139" s="26"/>
      <c r="D139" s="23"/>
      <c r="E139" s="25"/>
      <c r="F139" s="25"/>
      <c r="G139" s="25"/>
    </row>
    <row r="140" spans="1:7" ht="15.75">
      <c r="A140" s="35" t="s">
        <v>69</v>
      </c>
      <c r="B140" s="23">
        <v>3020</v>
      </c>
      <c r="C140" s="26"/>
      <c r="D140" s="23"/>
      <c r="E140" s="25"/>
      <c r="F140" s="25"/>
      <c r="G140" s="25"/>
    </row>
    <row r="141" spans="1:7" ht="15.75">
      <c r="A141" s="35" t="s">
        <v>70</v>
      </c>
      <c r="B141" s="23">
        <v>3030</v>
      </c>
      <c r="C141" s="26"/>
      <c r="D141" s="23"/>
      <c r="E141" s="25"/>
      <c r="F141" s="25"/>
      <c r="G141" s="25"/>
    </row>
    <row r="142" spans="1:7" ht="15.75">
      <c r="A142" s="35" t="s">
        <v>71</v>
      </c>
      <c r="B142" s="23">
        <v>4000</v>
      </c>
      <c r="C142" s="23" t="s">
        <v>8</v>
      </c>
      <c r="D142" s="23"/>
      <c r="E142" s="25"/>
      <c r="F142" s="25"/>
      <c r="G142" s="25"/>
    </row>
    <row r="143" spans="1:7" ht="15.75">
      <c r="A143" s="34" t="s">
        <v>28</v>
      </c>
      <c r="B143" s="26"/>
      <c r="C143" s="26"/>
      <c r="D143" s="23"/>
      <c r="E143" s="25"/>
      <c r="F143" s="25"/>
      <c r="G143" s="25"/>
    </row>
    <row r="144" spans="1:7" ht="15.75">
      <c r="A144" s="34" t="s">
        <v>72</v>
      </c>
      <c r="B144" s="23">
        <v>4010</v>
      </c>
      <c r="C144" s="23">
        <v>610</v>
      </c>
      <c r="D144" s="23"/>
      <c r="E144" s="25"/>
      <c r="F144" s="25"/>
      <c r="G144" s="25"/>
    </row>
  </sheetData>
  <mergeCells count="1">
    <mergeCell ref="A2:G2"/>
  </mergeCells>
  <hyperlinks>
    <hyperlink ref="C4" location="P921" display="P921"/>
    <hyperlink ref="D4" location="P927" display="P927"/>
    <hyperlink ref="A6" location="P928" display="P928"/>
    <hyperlink ref="A7" location="P928" display="P928"/>
    <hyperlink ref="A32" location="P929" display="P929"/>
    <hyperlink ref="A90" location="P930" display="P930"/>
    <hyperlink ref="A137" location="P931" display="P931"/>
    <hyperlink ref="A139" location="P931" display="P931"/>
    <hyperlink ref="A140" location="P931" display="P931"/>
    <hyperlink ref="A141" location="P931" display="P931"/>
    <hyperlink ref="A142" location="P932" display="P932"/>
  </hyperlinks>
  <pageMargins left="0.31496062992125984" right="0.31496062992125984" top="0.19685039370078741" bottom="0.35433070866141736" header="0.31496062992125984" footer="0.31496062992125984"/>
  <pageSetup paperSize="9" scale="95" orientation="landscape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37"/>
  <sheetViews>
    <sheetView tabSelected="1" view="pageBreakPreview" topLeftCell="B1" zoomScaleSheetLayoutView="100" workbookViewId="0">
      <selection activeCell="A34" sqref="A34:G34"/>
    </sheetView>
  </sheetViews>
  <sheetFormatPr defaultColWidth="9.140625" defaultRowHeight="15"/>
  <cols>
    <col min="1" max="1" width="9.140625" style="8" customWidth="1"/>
    <col min="2" max="2" width="76.28515625" style="8" customWidth="1"/>
    <col min="3" max="4" width="8.85546875" style="8"/>
    <col min="5" max="5" width="17.42578125" style="9" customWidth="1"/>
    <col min="6" max="6" width="19.5703125" style="9" customWidth="1"/>
    <col min="7" max="7" width="23.85546875" style="9" customWidth="1"/>
    <col min="8" max="16384" width="9.140625" style="1"/>
  </cols>
  <sheetData>
    <row r="1" spans="1:7" ht="34.15" customHeight="1">
      <c r="A1" s="65" t="s">
        <v>109</v>
      </c>
      <c r="B1" s="66"/>
      <c r="C1" s="66"/>
      <c r="D1" s="66"/>
      <c r="E1" s="66"/>
      <c r="F1" s="66"/>
      <c r="G1" s="66"/>
    </row>
    <row r="2" spans="1:7">
      <c r="A2" s="68" t="s">
        <v>74</v>
      </c>
      <c r="B2" s="68" t="s">
        <v>0</v>
      </c>
      <c r="C2" s="68" t="s">
        <v>75</v>
      </c>
      <c r="D2" s="68" t="s">
        <v>76</v>
      </c>
      <c r="E2" s="71" t="s">
        <v>77</v>
      </c>
      <c r="F2" s="71"/>
      <c r="G2" s="71"/>
    </row>
    <row r="3" spans="1:7" ht="44.45" customHeight="1">
      <c r="A3" s="68"/>
      <c r="B3" s="68"/>
      <c r="C3" s="68"/>
      <c r="D3" s="68"/>
      <c r="E3" s="12" t="s">
        <v>78</v>
      </c>
      <c r="F3" s="12" t="s">
        <v>79</v>
      </c>
      <c r="G3" s="12" t="s">
        <v>80</v>
      </c>
    </row>
    <row r="4" spans="1:7">
      <c r="A4" s="13">
        <v>1</v>
      </c>
      <c r="B4" s="13">
        <v>2</v>
      </c>
      <c r="C4" s="13">
        <v>3</v>
      </c>
      <c r="D4" s="13">
        <v>4</v>
      </c>
      <c r="E4" s="5">
        <v>5</v>
      </c>
      <c r="F4" s="5">
        <v>6</v>
      </c>
      <c r="G4" s="5">
        <v>7</v>
      </c>
    </row>
    <row r="5" spans="1:7" ht="15.75">
      <c r="A5" s="13" t="s">
        <v>81</v>
      </c>
      <c r="B5" s="17" t="s">
        <v>82</v>
      </c>
      <c r="C5" s="13">
        <v>26000</v>
      </c>
      <c r="D5" s="14" t="s">
        <v>8</v>
      </c>
      <c r="E5" s="25">
        <f>'р 1'!E95</f>
        <v>5581822.9199999999</v>
      </c>
      <c r="F5" s="25">
        <f>'р 1'!F90</f>
        <v>4496801</v>
      </c>
      <c r="G5" s="25">
        <f>'р 1'!G90</f>
        <v>4526180</v>
      </c>
    </row>
    <row r="6" spans="1:7" ht="15.75">
      <c r="A6" s="68" t="s">
        <v>83</v>
      </c>
      <c r="B6" s="15" t="s">
        <v>11</v>
      </c>
      <c r="C6" s="15"/>
      <c r="D6" s="16"/>
      <c r="E6" s="25"/>
      <c r="F6" s="25"/>
      <c r="G6" s="25"/>
    </row>
    <row r="7" spans="1:7" ht="67.5">
      <c r="A7" s="68"/>
      <c r="B7" s="15" t="s">
        <v>128</v>
      </c>
      <c r="C7" s="13">
        <v>26100</v>
      </c>
      <c r="D7" s="14" t="s">
        <v>8</v>
      </c>
      <c r="E7" s="25"/>
      <c r="F7" s="25"/>
      <c r="G7" s="25"/>
    </row>
    <row r="8" spans="1:7" ht="33.75">
      <c r="A8" s="13" t="s">
        <v>84</v>
      </c>
      <c r="B8" s="15" t="s">
        <v>129</v>
      </c>
      <c r="C8" s="13">
        <v>26200</v>
      </c>
      <c r="D8" s="14" t="s">
        <v>8</v>
      </c>
      <c r="E8" s="25"/>
      <c r="F8" s="25"/>
      <c r="G8" s="25"/>
    </row>
    <row r="9" spans="1:7" ht="33.75">
      <c r="A9" s="13" t="s">
        <v>85</v>
      </c>
      <c r="B9" s="15" t="s">
        <v>130</v>
      </c>
      <c r="C9" s="13">
        <v>26300</v>
      </c>
      <c r="D9" s="14" t="s">
        <v>8</v>
      </c>
      <c r="E9" s="25"/>
      <c r="F9" s="25"/>
      <c r="G9" s="25"/>
    </row>
    <row r="10" spans="1:7" ht="33.75">
      <c r="A10" s="13" t="s">
        <v>86</v>
      </c>
      <c r="B10" s="15" t="s">
        <v>131</v>
      </c>
      <c r="C10" s="13">
        <v>26400</v>
      </c>
      <c r="D10" s="14" t="s">
        <v>8</v>
      </c>
      <c r="E10" s="25">
        <f>'р 1'!E95</f>
        <v>5581822.9199999999</v>
      </c>
      <c r="F10" s="25">
        <f>'р 1'!F90</f>
        <v>4496801</v>
      </c>
      <c r="G10" s="25">
        <f>'р 1'!G90</f>
        <v>4526180</v>
      </c>
    </row>
    <row r="11" spans="1:7">
      <c r="A11" s="72" t="s">
        <v>110</v>
      </c>
      <c r="B11" s="15" t="s">
        <v>11</v>
      </c>
      <c r="C11" s="68">
        <v>26410</v>
      </c>
      <c r="D11" s="70" t="s">
        <v>8</v>
      </c>
      <c r="E11" s="60">
        <f>E13</f>
        <v>3703398.6</v>
      </c>
      <c r="F11" s="60">
        <v>3357689</v>
      </c>
      <c r="G11" s="60">
        <v>3359503</v>
      </c>
    </row>
    <row r="12" spans="1:7">
      <c r="A12" s="72"/>
      <c r="B12" s="15" t="s">
        <v>87</v>
      </c>
      <c r="C12" s="68"/>
      <c r="D12" s="70"/>
      <c r="E12" s="60"/>
      <c r="F12" s="60"/>
      <c r="G12" s="60"/>
    </row>
    <row r="13" spans="1:7">
      <c r="A13" s="68" t="s">
        <v>88</v>
      </c>
      <c r="B13" s="15" t="s">
        <v>11</v>
      </c>
      <c r="C13" s="68">
        <v>26411</v>
      </c>
      <c r="D13" s="70" t="s">
        <v>8</v>
      </c>
      <c r="E13" s="60">
        <f>E10-E16-E21</f>
        <v>3703398.6</v>
      </c>
      <c r="F13" s="60">
        <f>F11</f>
        <v>3357689</v>
      </c>
      <c r="G13" s="60">
        <f>G11</f>
        <v>3359503</v>
      </c>
    </row>
    <row r="14" spans="1:7">
      <c r="A14" s="68"/>
      <c r="B14" s="17" t="s">
        <v>89</v>
      </c>
      <c r="C14" s="68"/>
      <c r="D14" s="70"/>
      <c r="E14" s="60"/>
      <c r="F14" s="60"/>
      <c r="G14" s="60"/>
    </row>
    <row r="15" spans="1:7" ht="15.75">
      <c r="A15" s="13" t="s">
        <v>90</v>
      </c>
      <c r="B15" s="15" t="s">
        <v>132</v>
      </c>
      <c r="C15" s="13">
        <v>26412</v>
      </c>
      <c r="D15" s="14" t="s">
        <v>8</v>
      </c>
      <c r="E15" s="25"/>
      <c r="F15" s="25"/>
      <c r="G15" s="25"/>
    </row>
    <row r="16" spans="1:7" ht="22.5">
      <c r="A16" s="13" t="s">
        <v>91</v>
      </c>
      <c r="B16" s="17" t="s">
        <v>92</v>
      </c>
      <c r="C16" s="13">
        <v>26420</v>
      </c>
      <c r="D16" s="14" t="s">
        <v>8</v>
      </c>
      <c r="E16" s="25">
        <f>E17</f>
        <v>1534682</v>
      </c>
      <c r="F16" s="25">
        <f>'р 1'!F128</f>
        <v>689112</v>
      </c>
      <c r="G16" s="25">
        <f>'р 1'!G128</f>
        <v>716677</v>
      </c>
    </row>
    <row r="17" spans="1:7">
      <c r="A17" s="68" t="s">
        <v>93</v>
      </c>
      <c r="B17" s="15" t="s">
        <v>11</v>
      </c>
      <c r="C17" s="68">
        <v>26421</v>
      </c>
      <c r="D17" s="70" t="s">
        <v>8</v>
      </c>
      <c r="E17" s="60">
        <f>'р 1'!E128+'р 1'!E123+'р 1'!E111+'р 1'!E109</f>
        <v>1534682</v>
      </c>
      <c r="F17" s="60">
        <f>F16</f>
        <v>689112</v>
      </c>
      <c r="G17" s="60">
        <f>G16</f>
        <v>716677</v>
      </c>
    </row>
    <row r="18" spans="1:7">
      <c r="A18" s="68"/>
      <c r="B18" s="17" t="s">
        <v>89</v>
      </c>
      <c r="C18" s="68"/>
      <c r="D18" s="70"/>
      <c r="E18" s="60"/>
      <c r="F18" s="60"/>
      <c r="G18" s="60"/>
    </row>
    <row r="19" spans="1:7" ht="15.75">
      <c r="A19" s="13" t="s">
        <v>94</v>
      </c>
      <c r="B19" s="15" t="s">
        <v>132</v>
      </c>
      <c r="C19" s="13">
        <v>26422</v>
      </c>
      <c r="D19" s="14" t="s">
        <v>8</v>
      </c>
      <c r="E19" s="25"/>
      <c r="F19" s="25"/>
      <c r="G19" s="25"/>
    </row>
    <row r="20" spans="1:7" ht="15.75">
      <c r="A20" s="13" t="s">
        <v>95</v>
      </c>
      <c r="B20" s="17" t="s">
        <v>96</v>
      </c>
      <c r="C20" s="13">
        <v>26430</v>
      </c>
      <c r="D20" s="14" t="s">
        <v>8</v>
      </c>
      <c r="E20" s="25"/>
      <c r="F20" s="25"/>
      <c r="G20" s="25"/>
    </row>
    <row r="21" spans="1:7" ht="15.75">
      <c r="A21" s="13" t="s">
        <v>97</v>
      </c>
      <c r="B21" s="15" t="s">
        <v>98</v>
      </c>
      <c r="C21" s="13">
        <v>26450</v>
      </c>
      <c r="D21" s="14" t="s">
        <v>8</v>
      </c>
      <c r="E21" s="25">
        <f>E22</f>
        <v>343742.32</v>
      </c>
      <c r="F21" s="25">
        <v>450000</v>
      </c>
      <c r="G21" s="25">
        <v>450000</v>
      </c>
    </row>
    <row r="22" spans="1:7">
      <c r="A22" s="68" t="s">
        <v>99</v>
      </c>
      <c r="B22" s="15" t="s">
        <v>11</v>
      </c>
      <c r="C22" s="68">
        <v>26451</v>
      </c>
      <c r="D22" s="70" t="s">
        <v>8</v>
      </c>
      <c r="E22" s="60">
        <f>'р 1'!E132+'р 1'!E129</f>
        <v>343742.32</v>
      </c>
      <c r="F22" s="60">
        <v>450000</v>
      </c>
      <c r="G22" s="60">
        <v>450000</v>
      </c>
    </row>
    <row r="23" spans="1:7">
      <c r="A23" s="68"/>
      <c r="B23" s="17" t="s">
        <v>89</v>
      </c>
      <c r="C23" s="68"/>
      <c r="D23" s="70"/>
      <c r="E23" s="60"/>
      <c r="F23" s="60"/>
      <c r="G23" s="60"/>
    </row>
    <row r="24" spans="1:7" ht="15.75">
      <c r="A24" s="13" t="s">
        <v>100</v>
      </c>
      <c r="B24" s="17" t="s">
        <v>101</v>
      </c>
      <c r="C24" s="13">
        <v>26452</v>
      </c>
      <c r="D24" s="14" t="s">
        <v>8</v>
      </c>
      <c r="E24" s="25"/>
      <c r="F24" s="25"/>
      <c r="G24" s="25"/>
    </row>
    <row r="25" spans="1:7" ht="22.5">
      <c r="A25" s="13" t="s">
        <v>102</v>
      </c>
      <c r="B25" s="15" t="s">
        <v>133</v>
      </c>
      <c r="C25" s="13">
        <v>26500</v>
      </c>
      <c r="D25" s="14" t="s">
        <v>8</v>
      </c>
      <c r="E25" s="25">
        <f>E27</f>
        <v>5581822.9199999999</v>
      </c>
      <c r="F25" s="25">
        <f>F28</f>
        <v>4496801</v>
      </c>
      <c r="G25" s="25">
        <f>G29</f>
        <v>4526180</v>
      </c>
    </row>
    <row r="26" spans="1:7" ht="15.75">
      <c r="A26" s="67"/>
      <c r="B26" s="15" t="s">
        <v>103</v>
      </c>
      <c r="C26" s="68">
        <v>26510</v>
      </c>
      <c r="D26" s="69"/>
      <c r="E26" s="25"/>
      <c r="F26" s="25"/>
      <c r="G26" s="25"/>
    </row>
    <row r="27" spans="1:7" ht="15.75">
      <c r="A27" s="67"/>
      <c r="B27" s="15" t="s">
        <v>104</v>
      </c>
      <c r="C27" s="68"/>
      <c r="D27" s="69"/>
      <c r="E27" s="25">
        <f>E10</f>
        <v>5581822.9199999999</v>
      </c>
      <c r="F27" s="25"/>
      <c r="G27" s="25"/>
    </row>
    <row r="28" spans="1:7" ht="15.75">
      <c r="A28" s="67"/>
      <c r="B28" s="15" t="s">
        <v>105</v>
      </c>
      <c r="C28" s="68"/>
      <c r="D28" s="69"/>
      <c r="E28" s="41"/>
      <c r="F28" s="25">
        <f>F10</f>
        <v>4496801</v>
      </c>
      <c r="G28" s="25"/>
    </row>
    <row r="29" spans="1:7" ht="15.75">
      <c r="A29" s="67"/>
      <c r="B29" s="15" t="s">
        <v>106</v>
      </c>
      <c r="C29" s="68"/>
      <c r="D29" s="69"/>
      <c r="E29" s="41"/>
      <c r="F29" s="41"/>
      <c r="G29" s="25">
        <f>G10</f>
        <v>4526180</v>
      </c>
    </row>
    <row r="30" spans="1:7" ht="22.5">
      <c r="A30" s="13" t="s">
        <v>107</v>
      </c>
      <c r="B30" s="17" t="s">
        <v>108</v>
      </c>
      <c r="C30" s="13">
        <v>26600</v>
      </c>
      <c r="D30" s="14" t="s">
        <v>8</v>
      </c>
      <c r="E30" s="25"/>
      <c r="F30" s="25"/>
      <c r="G30" s="25"/>
    </row>
    <row r="31" spans="1:7" ht="12.2" customHeight="1">
      <c r="A31" s="15"/>
      <c r="B31" s="15" t="s">
        <v>103</v>
      </c>
      <c r="C31" s="13">
        <v>26610</v>
      </c>
      <c r="D31" s="16"/>
      <c r="E31" s="25"/>
      <c r="F31" s="25"/>
      <c r="G31" s="25"/>
    </row>
    <row r="32" spans="1:7" s="18" customFormat="1" ht="15.75">
      <c r="A32" s="58" t="s">
        <v>143</v>
      </c>
      <c r="B32" s="58"/>
      <c r="C32" s="58"/>
      <c r="D32" s="58"/>
      <c r="E32" s="59"/>
      <c r="F32" s="59"/>
      <c r="G32" s="59"/>
    </row>
    <row r="33" spans="1:7" s="18" customFormat="1" ht="15.75">
      <c r="A33" s="58" t="s">
        <v>144</v>
      </c>
      <c r="B33" s="58"/>
      <c r="C33" s="58"/>
      <c r="D33" s="58"/>
      <c r="E33" s="59"/>
      <c r="F33" s="59"/>
      <c r="G33" s="59"/>
    </row>
    <row r="34" spans="1:7" s="10" customFormat="1">
      <c r="A34" s="61"/>
      <c r="B34" s="61"/>
      <c r="C34" s="61"/>
      <c r="D34" s="61"/>
      <c r="E34" s="62"/>
      <c r="F34" s="62"/>
      <c r="G34" s="62"/>
    </row>
    <row r="35" spans="1:7">
      <c r="A35" s="63" t="s">
        <v>135</v>
      </c>
      <c r="B35" s="63"/>
      <c r="C35" s="63"/>
      <c r="D35" s="63"/>
      <c r="E35" s="64"/>
      <c r="F35" s="64"/>
      <c r="G35" s="64"/>
    </row>
    <row r="36" spans="1:7">
      <c r="A36" s="56"/>
      <c r="B36" s="56"/>
      <c r="C36" s="56"/>
      <c r="D36" s="56"/>
      <c r="E36" s="57"/>
      <c r="F36" s="57"/>
      <c r="G36" s="57"/>
    </row>
    <row r="37" spans="1:7">
      <c r="A37" s="56"/>
      <c r="B37" s="56"/>
      <c r="C37" s="56"/>
      <c r="D37" s="56"/>
      <c r="E37" s="57"/>
      <c r="F37" s="57"/>
      <c r="G37" s="57"/>
    </row>
  </sheetData>
  <mergeCells count="40">
    <mergeCell ref="G13:G14"/>
    <mergeCell ref="G11:G12"/>
    <mergeCell ref="A2:A3"/>
    <mergeCell ref="B2:B3"/>
    <mergeCell ref="C2:C3"/>
    <mergeCell ref="D2:D3"/>
    <mergeCell ref="E2:G2"/>
    <mergeCell ref="A6:A7"/>
    <mergeCell ref="A11:A12"/>
    <mergeCell ref="C11:C12"/>
    <mergeCell ref="D11:D12"/>
    <mergeCell ref="E11:E12"/>
    <mergeCell ref="F11:F12"/>
    <mergeCell ref="A13:A14"/>
    <mergeCell ref="C13:C14"/>
    <mergeCell ref="D13:D14"/>
    <mergeCell ref="E13:E14"/>
    <mergeCell ref="F13:F14"/>
    <mergeCell ref="A1:G1"/>
    <mergeCell ref="A26:A29"/>
    <mergeCell ref="C26:C29"/>
    <mergeCell ref="D26:D29"/>
    <mergeCell ref="A22:A23"/>
    <mergeCell ref="C22:C23"/>
    <mergeCell ref="D22:D23"/>
    <mergeCell ref="E22:E23"/>
    <mergeCell ref="F22:F23"/>
    <mergeCell ref="G22:G23"/>
    <mergeCell ref="A17:A18"/>
    <mergeCell ref="C17:C18"/>
    <mergeCell ref="D17:D18"/>
    <mergeCell ref="E17:E18"/>
    <mergeCell ref="A37:G37"/>
    <mergeCell ref="A32:G32"/>
    <mergeCell ref="A33:G33"/>
    <mergeCell ref="F17:F18"/>
    <mergeCell ref="G17:G18"/>
    <mergeCell ref="A34:G34"/>
    <mergeCell ref="A35:G35"/>
    <mergeCell ref="A36:G36"/>
  </mergeCells>
  <hyperlinks>
    <hyperlink ref="B5" location="P934" display="P934"/>
    <hyperlink ref="B14" r:id="rId1" display="consultantplus://offline/ref=205966ACB3F6B2114D37FEFE0FF65DAC9C4CA56D3BA08B97757A7BFC2C4EE32C32FFFB4FBD0B975FE6C8DA0AA3wAsED"/>
    <hyperlink ref="B16" r:id="rId2" display="consultantplus://offline/ref=205966ACB3F6B2114D37FEFE0FF65DAC9C4DA76937A98B97757A7BFC2C4EE32C20FFA341BE0F8F55B0879C5FAFA5F0A5B910F22D181BwEs8D"/>
    <hyperlink ref="B18" r:id="rId3" display="consultantplus://offline/ref=205966ACB3F6B2114D37FEFE0FF65DAC9C4CA56D3BA08B97757A7BFC2C4EE32C32FFFB4FBD0B975FE6C8DA0AA3wAsED"/>
    <hyperlink ref="B20" location="P938" display="P938"/>
    <hyperlink ref="B23" r:id="rId4" display="consultantplus://offline/ref=205966ACB3F6B2114D37FEFE0FF65DAC9C4CA56D3BA08B97757A7BFC2C4EE32C32FFFB4FBD0B975FE6C8DA0AA3wAsED"/>
    <hyperlink ref="B24" r:id="rId5" display="consultantplus://offline/ref=205966ACB3F6B2114D37FEFE0FF65DAC9C4DA16937AC8B97757A7BFC2C4EE32C32FFFB4FBD0B975FE6C8DA0AA3wAsED"/>
    <hyperlink ref="B30" r:id="rId6" display="consultantplus://offline/ref=751AA5363C4211F35819349F5F069AEBD6D0E44941DC47040974F8B2D3A0E7684C1FA2E0CD6E9B44322A20EADEx7sDD"/>
  </hyperlinks>
  <pageMargins left="0.51181102362204722" right="0.31496062992125984" top="0.55118110236220474" bottom="0.35433070866141736" header="0.31496062992125984" footer="0.31496062992125984"/>
  <pageSetup paperSize="9" scale="76" orientation="landscape" horizontalDpi="180" verticalDpi="180"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титул</vt:lpstr>
      <vt:lpstr>р 1</vt:lpstr>
      <vt:lpstr>р 2</vt:lpstr>
      <vt:lpstr>'р 1'!Область_печати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2020-12-02T17:19:01Z</dcterms:modified>
</cp:coreProperties>
</file>